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1910" yWindow="-90" windowWidth="12120" windowHeight="9840"/>
  </bookViews>
  <sheets>
    <sheet name="笔试加面试岗位" sheetId="1" r:id="rId1"/>
    <sheet name="免笔试岗位" sheetId="3" r:id="rId2"/>
  </sheets>
  <definedNames>
    <definedName name="_xlnm._FilterDatabase" localSheetId="0" hidden="1">笔试加面试岗位!$J$1:$J$374</definedName>
    <definedName name="_xlnm.Print_Area" localSheetId="0">笔试加面试岗位!$A:$J</definedName>
    <definedName name="_xlnm.Print_Titles" localSheetId="0">笔试加面试岗位!$1:$2</definedName>
  </definedNames>
  <calcPr calcId="124519"/>
</workbook>
</file>

<file path=xl/calcChain.xml><?xml version="1.0" encoding="utf-8"?>
<calcChain xmlns="http://schemas.openxmlformats.org/spreadsheetml/2006/main">
  <c r="G4" i="3"/>
  <c r="G5"/>
  <c r="G7"/>
  <c r="G8"/>
  <c r="G9"/>
  <c r="G10"/>
  <c r="G11"/>
  <c r="G12"/>
  <c r="G13"/>
  <c r="G14"/>
  <c r="G15"/>
  <c r="G16"/>
  <c r="G17"/>
  <c r="G18"/>
  <c r="G19"/>
  <c r="G20"/>
  <c r="G21"/>
  <c r="G3"/>
  <c r="F21"/>
  <c r="H21" s="1"/>
  <c r="F20"/>
  <c r="H20" s="1"/>
  <c r="F18"/>
  <c r="H18" s="1"/>
  <c r="F19"/>
  <c r="H19" s="1"/>
  <c r="F17"/>
  <c r="H17" s="1"/>
  <c r="F15"/>
  <c r="H15" s="1"/>
  <c r="F16"/>
  <c r="H16" s="1"/>
  <c r="F14"/>
  <c r="H14" s="1"/>
  <c r="F13"/>
  <c r="H13" s="1"/>
  <c r="F12"/>
  <c r="H12" s="1"/>
  <c r="F11"/>
  <c r="H11" s="1"/>
  <c r="F10"/>
  <c r="H10" s="1"/>
  <c r="F9"/>
  <c r="H9" s="1"/>
  <c r="F8"/>
  <c r="H8" s="1"/>
  <c r="F6"/>
  <c r="F7"/>
  <c r="H7" s="1"/>
  <c r="F5"/>
  <c r="H5" s="1"/>
  <c r="F4"/>
  <c r="H4" s="1"/>
  <c r="F3"/>
  <c r="H3" s="1"/>
  <c r="F173" i="1" l="1"/>
  <c r="I173" s="1"/>
  <c r="F3"/>
  <c r="I3" s="1"/>
  <c r="F6"/>
  <c r="F5"/>
  <c r="I5" s="1"/>
  <c r="F14"/>
  <c r="F7"/>
  <c r="I7" s="1"/>
  <c r="F12"/>
  <c r="F9"/>
  <c r="I9" s="1"/>
  <c r="F13"/>
  <c r="F11"/>
  <c r="I11" s="1"/>
  <c r="F8"/>
  <c r="F10"/>
  <c r="F15"/>
  <c r="I15" s="1"/>
  <c r="F16"/>
  <c r="I16" s="1"/>
  <c r="F17"/>
  <c r="I17" s="1"/>
  <c r="F18"/>
  <c r="I18" s="1"/>
  <c r="F19"/>
  <c r="I19" s="1"/>
  <c r="F20"/>
  <c r="I20" s="1"/>
  <c r="F21"/>
  <c r="I21" s="1"/>
  <c r="F22"/>
  <c r="I22" s="1"/>
  <c r="F23"/>
  <c r="I23" s="1"/>
  <c r="F24"/>
  <c r="I24" s="1"/>
  <c r="F25"/>
  <c r="I25" s="1"/>
  <c r="F26"/>
  <c r="I26" s="1"/>
  <c r="F27"/>
  <c r="I27" s="1"/>
  <c r="F28"/>
  <c r="I28" s="1"/>
  <c r="F29"/>
  <c r="I29" s="1"/>
  <c r="F30"/>
  <c r="I30" s="1"/>
  <c r="F31"/>
  <c r="I31" s="1"/>
  <c r="F32"/>
  <c r="I32" s="1"/>
  <c r="F33"/>
  <c r="F34"/>
  <c r="F35"/>
  <c r="F36"/>
  <c r="F37"/>
  <c r="F38"/>
  <c r="F39"/>
  <c r="F40"/>
  <c r="F41"/>
  <c r="F42"/>
  <c r="F43"/>
  <c r="F44"/>
  <c r="F45"/>
  <c r="F46"/>
  <c r="F47"/>
  <c r="F48"/>
  <c r="F49"/>
  <c r="F50"/>
  <c r="F51"/>
  <c r="F52"/>
  <c r="F53"/>
  <c r="F54"/>
  <c r="F55"/>
  <c r="F56"/>
  <c r="F57"/>
  <c r="F58"/>
  <c r="I58" s="1"/>
  <c r="F59"/>
  <c r="I59" s="1"/>
  <c r="F60"/>
  <c r="I60" s="1"/>
  <c r="F61"/>
  <c r="F62"/>
  <c r="I62" s="1"/>
  <c r="F63"/>
  <c r="F64"/>
  <c r="F65"/>
  <c r="F66"/>
  <c r="F67"/>
  <c r="F68"/>
  <c r="F69"/>
  <c r="F70"/>
  <c r="F71"/>
  <c r="F72"/>
  <c r="F73"/>
  <c r="F74"/>
  <c r="F75"/>
  <c r="F76"/>
  <c r="F77"/>
  <c r="F78"/>
  <c r="F79"/>
  <c r="F80"/>
  <c r="F81"/>
  <c r="F82"/>
  <c r="F83"/>
  <c r="F84"/>
  <c r="I84" s="1"/>
  <c r="F85"/>
  <c r="I85" s="1"/>
  <c r="F86"/>
  <c r="I86" s="1"/>
  <c r="F87"/>
  <c r="I87" s="1"/>
  <c r="F88"/>
  <c r="I88" s="1"/>
  <c r="F89"/>
  <c r="I89" s="1"/>
  <c r="F90"/>
  <c r="I90" s="1"/>
  <c r="F91"/>
  <c r="I91" s="1"/>
  <c r="F92"/>
  <c r="I92" s="1"/>
  <c r="F93"/>
  <c r="F94"/>
  <c r="F95"/>
  <c r="F96"/>
  <c r="F97"/>
  <c r="F98"/>
  <c r="F99"/>
  <c r="F100"/>
  <c r="F101"/>
  <c r="F102"/>
  <c r="F103"/>
  <c r="F104"/>
  <c r="F105"/>
  <c r="F106"/>
  <c r="F107"/>
  <c r="F108"/>
  <c r="F109"/>
  <c r="F110"/>
  <c r="F111"/>
  <c r="F112"/>
  <c r="F113"/>
  <c r="F114"/>
  <c r="F115"/>
  <c r="F116"/>
  <c r="F117"/>
  <c r="I117" s="1"/>
  <c r="F118"/>
  <c r="I118" s="1"/>
  <c r="F119"/>
  <c r="F120"/>
  <c r="F121"/>
  <c r="F122"/>
  <c r="I122" s="1"/>
  <c r="F123"/>
  <c r="I123" s="1"/>
  <c r="F124"/>
  <c r="I124" s="1"/>
  <c r="F125"/>
  <c r="F126"/>
  <c r="I126" s="1"/>
  <c r="F127"/>
  <c r="I127" s="1"/>
  <c r="F128"/>
  <c r="I128" s="1"/>
  <c r="F129"/>
  <c r="F130"/>
  <c r="F131"/>
  <c r="F132"/>
  <c r="I132" s="1"/>
  <c r="F133"/>
  <c r="I133" s="1"/>
  <c r="F134"/>
  <c r="F135"/>
  <c r="F136"/>
  <c r="I136" s="1"/>
  <c r="F137"/>
  <c r="I137" s="1"/>
  <c r="F138"/>
  <c r="I138" s="1"/>
  <c r="F139"/>
  <c r="I139" s="1"/>
  <c r="F140"/>
  <c r="I140" s="1"/>
  <c r="F141"/>
  <c r="I141" s="1"/>
  <c r="F142"/>
  <c r="F143"/>
  <c r="I143" s="1"/>
  <c r="F144"/>
  <c r="I144" s="1"/>
  <c r="F145"/>
  <c r="I145" s="1"/>
  <c r="F146"/>
  <c r="I146" s="1"/>
  <c r="F147"/>
  <c r="I147" s="1"/>
  <c r="F148"/>
  <c r="F149"/>
  <c r="I149" s="1"/>
  <c r="F150"/>
  <c r="I150" s="1"/>
  <c r="F151"/>
  <c r="I151" s="1"/>
  <c r="F152"/>
  <c r="F153"/>
  <c r="I153" s="1"/>
  <c r="F154"/>
  <c r="I154" s="1"/>
  <c r="F155"/>
  <c r="I155" s="1"/>
  <c r="F156"/>
  <c r="I156" s="1"/>
  <c r="F157"/>
  <c r="I157" s="1"/>
  <c r="F158"/>
  <c r="I158" s="1"/>
  <c r="F159"/>
  <c r="I159" s="1"/>
  <c r="F160"/>
  <c r="I160" s="1"/>
  <c r="F161"/>
  <c r="I161" s="1"/>
  <c r="F162"/>
  <c r="F163"/>
  <c r="I163" s="1"/>
  <c r="F164"/>
  <c r="I164" s="1"/>
  <c r="F165"/>
  <c r="I165" s="1"/>
  <c r="F166"/>
  <c r="I166" s="1"/>
  <c r="F167"/>
  <c r="I167" s="1"/>
  <c r="F168"/>
  <c r="I168" s="1"/>
  <c r="F169"/>
  <c r="I169" s="1"/>
  <c r="F170"/>
  <c r="F171"/>
  <c r="I171" s="1"/>
  <c r="F172"/>
  <c r="I172" s="1"/>
  <c r="F174"/>
  <c r="F175"/>
  <c r="I175" s="1"/>
  <c r="F176"/>
  <c r="I176" s="1"/>
  <c r="F177"/>
  <c r="I177" s="1"/>
  <c r="F178"/>
  <c r="I178" s="1"/>
  <c r="F179"/>
  <c r="I179" s="1"/>
  <c r="F180"/>
  <c r="I180" s="1"/>
  <c r="F181"/>
  <c r="I181" s="1"/>
  <c r="F182"/>
  <c r="I182" s="1"/>
  <c r="F183"/>
  <c r="I183" s="1"/>
  <c r="F184"/>
  <c r="F185"/>
  <c r="I185" s="1"/>
  <c r="F186"/>
  <c r="I186" s="1"/>
  <c r="F187"/>
  <c r="I187" s="1"/>
  <c r="F188"/>
  <c r="I188" s="1"/>
  <c r="F189"/>
  <c r="I189" s="1"/>
  <c r="F190"/>
  <c r="I190" s="1"/>
  <c r="F191"/>
  <c r="I191" s="1"/>
  <c r="F192"/>
  <c r="I192" s="1"/>
  <c r="F193"/>
  <c r="I193" s="1"/>
  <c r="F194"/>
  <c r="I194" s="1"/>
  <c r="F195"/>
  <c r="I195" s="1"/>
  <c r="F196"/>
  <c r="I196" s="1"/>
  <c r="F197"/>
  <c r="I197" s="1"/>
  <c r="F198"/>
  <c r="I198" s="1"/>
  <c r="F199"/>
  <c r="F200"/>
  <c r="F201"/>
  <c r="I201" s="1"/>
  <c r="F202"/>
  <c r="I202" s="1"/>
  <c r="F203"/>
  <c r="I203" s="1"/>
  <c r="F204"/>
  <c r="I204" s="1"/>
  <c r="F205"/>
  <c r="I205" s="1"/>
  <c r="F206"/>
  <c r="I206" s="1"/>
  <c r="F207"/>
  <c r="I207" s="1"/>
  <c r="F208"/>
  <c r="I208" s="1"/>
  <c r="F209"/>
  <c r="I209" s="1"/>
  <c r="F210"/>
  <c r="I210" s="1"/>
  <c r="F211"/>
  <c r="I211" s="1"/>
  <c r="F212"/>
  <c r="I212" s="1"/>
  <c r="F213"/>
  <c r="I213" s="1"/>
  <c r="F214"/>
  <c r="I214" s="1"/>
  <c r="F215"/>
  <c r="I215" s="1"/>
  <c r="F216"/>
  <c r="F217"/>
  <c r="I217" s="1"/>
  <c r="F218"/>
  <c r="I218" s="1"/>
  <c r="F219"/>
  <c r="I219" s="1"/>
  <c r="F220"/>
  <c r="I220" s="1"/>
  <c r="F221"/>
  <c r="I221" s="1"/>
  <c r="F222"/>
  <c r="I222" s="1"/>
  <c r="F223"/>
  <c r="I223" s="1"/>
  <c r="F224"/>
  <c r="I224" s="1"/>
  <c r="F225"/>
  <c r="I225" s="1"/>
  <c r="F226"/>
  <c r="I226" s="1"/>
  <c r="F227"/>
  <c r="I227" s="1"/>
  <c r="F228"/>
  <c r="I228" s="1"/>
  <c r="F229"/>
  <c r="I229" s="1"/>
  <c r="F230"/>
  <c r="I230" s="1"/>
  <c r="F231"/>
  <c r="I231" s="1"/>
  <c r="F232"/>
  <c r="I232" s="1"/>
  <c r="F233"/>
  <c r="I233" s="1"/>
  <c r="F234"/>
  <c r="I234" s="1"/>
  <c r="F235"/>
  <c r="I235" s="1"/>
  <c r="F236"/>
  <c r="I236" s="1"/>
  <c r="F237"/>
  <c r="I237" s="1"/>
  <c r="F238"/>
  <c r="I238" s="1"/>
  <c r="F239"/>
  <c r="I239" s="1"/>
  <c r="F240"/>
  <c r="I240" s="1"/>
  <c r="F241"/>
  <c r="I241" s="1"/>
  <c r="F242"/>
  <c r="I242" s="1"/>
  <c r="F243"/>
  <c r="I243" s="1"/>
  <c r="F244"/>
  <c r="I244" s="1"/>
  <c r="F245"/>
  <c r="I245" s="1"/>
  <c r="F246"/>
  <c r="I246" s="1"/>
  <c r="F247"/>
  <c r="I247" s="1"/>
  <c r="F248"/>
  <c r="I248" s="1"/>
  <c r="F249"/>
  <c r="I249" s="1"/>
  <c r="F250"/>
  <c r="I250" s="1"/>
  <c r="F251"/>
  <c r="I251" s="1"/>
  <c r="F252"/>
  <c r="I252" s="1"/>
  <c r="F253"/>
  <c r="I253" s="1"/>
  <c r="F254"/>
  <c r="I254" s="1"/>
  <c r="F255"/>
  <c r="I255" s="1"/>
  <c r="F256"/>
  <c r="I256" s="1"/>
  <c r="F257"/>
  <c r="I257" s="1"/>
  <c r="F258"/>
  <c r="I258" s="1"/>
  <c r="F259"/>
  <c r="I259" s="1"/>
  <c r="F260"/>
  <c r="I260" s="1"/>
  <c r="F261"/>
  <c r="I261" s="1"/>
  <c r="F262"/>
  <c r="I262" s="1"/>
  <c r="F263"/>
  <c r="F264"/>
  <c r="I264" s="1"/>
  <c r="F265"/>
  <c r="I265" s="1"/>
  <c r="F266"/>
  <c r="I266" s="1"/>
  <c r="F267"/>
  <c r="I267" s="1"/>
  <c r="F268"/>
  <c r="I268" s="1"/>
  <c r="F269"/>
  <c r="I269" s="1"/>
  <c r="F270"/>
  <c r="I270" s="1"/>
  <c r="F271"/>
  <c r="I271" s="1"/>
  <c r="F272"/>
  <c r="I272" s="1"/>
  <c r="F273"/>
  <c r="I273" s="1"/>
  <c r="F274"/>
  <c r="I274" s="1"/>
  <c r="F275"/>
  <c r="I275" s="1"/>
  <c r="F276"/>
  <c r="I276" s="1"/>
  <c r="F277"/>
  <c r="I277" s="1"/>
  <c r="F278"/>
  <c r="I278" s="1"/>
  <c r="F279"/>
  <c r="I279" s="1"/>
  <c r="F280"/>
  <c r="I280" s="1"/>
  <c r="F281"/>
  <c r="I281" s="1"/>
  <c r="F282"/>
  <c r="I282" s="1"/>
  <c r="F283"/>
  <c r="I283" s="1"/>
  <c r="F284"/>
  <c r="I284" s="1"/>
  <c r="F285"/>
  <c r="F286"/>
  <c r="I286" s="1"/>
  <c r="F287"/>
  <c r="I287" s="1"/>
  <c r="F288"/>
  <c r="I288" s="1"/>
  <c r="F289"/>
  <c r="I289" s="1"/>
  <c r="F290"/>
  <c r="I290" s="1"/>
  <c r="F291"/>
  <c r="I291" s="1"/>
  <c r="F292"/>
  <c r="I292" s="1"/>
  <c r="F293"/>
  <c r="I293" s="1"/>
  <c r="F294"/>
  <c r="I294" s="1"/>
  <c r="F295"/>
  <c r="I295" s="1"/>
  <c r="F296"/>
  <c r="I296" s="1"/>
  <c r="F297"/>
  <c r="I297" s="1"/>
  <c r="F298"/>
  <c r="I298" s="1"/>
  <c r="F299"/>
  <c r="I299" s="1"/>
  <c r="F300"/>
  <c r="I300" s="1"/>
  <c r="F301"/>
  <c r="I301" s="1"/>
  <c r="F302"/>
  <c r="I302" s="1"/>
  <c r="F303"/>
  <c r="I303" s="1"/>
  <c r="F304"/>
  <c r="I304" s="1"/>
  <c r="F305"/>
  <c r="I305" s="1"/>
  <c r="F306"/>
  <c r="I306" s="1"/>
  <c r="F307"/>
  <c r="I307" s="1"/>
  <c r="F308"/>
  <c r="I308" s="1"/>
  <c r="F309"/>
  <c r="I309" s="1"/>
  <c r="F310"/>
  <c r="I310" s="1"/>
  <c r="F311"/>
  <c r="I311" s="1"/>
  <c r="F312"/>
  <c r="I312" s="1"/>
  <c r="F313"/>
  <c r="F314"/>
  <c r="I314" s="1"/>
  <c r="F315"/>
  <c r="F316"/>
  <c r="I316" s="1"/>
  <c r="F317"/>
  <c r="I317" s="1"/>
  <c r="F318"/>
  <c r="I318" s="1"/>
  <c r="F319"/>
  <c r="F320"/>
  <c r="I320" s="1"/>
  <c r="F321"/>
  <c r="I321" s="1"/>
  <c r="F322"/>
  <c r="I322" s="1"/>
  <c r="F323"/>
  <c r="I323" s="1"/>
  <c r="F324"/>
  <c r="I324" s="1"/>
  <c r="F325"/>
  <c r="F326"/>
  <c r="F327"/>
  <c r="F328"/>
  <c r="F329"/>
  <c r="F330"/>
  <c r="F331"/>
  <c r="F332"/>
  <c r="I332" s="1"/>
  <c r="F333"/>
  <c r="I333" s="1"/>
  <c r="F334"/>
  <c r="I334" s="1"/>
  <c r="F335"/>
  <c r="F336"/>
  <c r="F337"/>
  <c r="F338"/>
  <c r="I338" s="1"/>
  <c r="F339"/>
  <c r="I339" s="1"/>
  <c r="F340"/>
  <c r="I340" s="1"/>
  <c r="F341"/>
  <c r="I341" s="1"/>
  <c r="F342"/>
  <c r="I342" s="1"/>
  <c r="F343"/>
  <c r="I343" s="1"/>
  <c r="F344"/>
  <c r="I344" s="1"/>
  <c r="F345"/>
  <c r="I345" s="1"/>
  <c r="F346"/>
  <c r="I346" s="1"/>
  <c r="F347"/>
  <c r="I347" s="1"/>
  <c r="F348"/>
  <c r="I348" s="1"/>
  <c r="F349"/>
  <c r="I349" s="1"/>
  <c r="F350"/>
  <c r="I350" s="1"/>
  <c r="F351"/>
  <c r="I351" s="1"/>
  <c r="F352"/>
  <c r="I352" s="1"/>
  <c r="F353"/>
  <c r="I353" s="1"/>
  <c r="F354"/>
  <c r="I354" s="1"/>
  <c r="F355"/>
  <c r="F356"/>
  <c r="I356" s="1"/>
  <c r="F357"/>
  <c r="F358"/>
  <c r="I358" s="1"/>
  <c r="F359"/>
  <c r="F360"/>
  <c r="I360" s="1"/>
  <c r="F361"/>
  <c r="I361" s="1"/>
  <c r="F362"/>
  <c r="I362" s="1"/>
  <c r="F363"/>
  <c r="I363" s="1"/>
  <c r="F364"/>
  <c r="I364" s="1"/>
  <c r="F365"/>
  <c r="I365" s="1"/>
  <c r="F366"/>
  <c r="I366" s="1"/>
  <c r="F367"/>
  <c r="I367" s="1"/>
  <c r="F368"/>
  <c r="I368" s="1"/>
  <c r="F369"/>
  <c r="I369" s="1"/>
  <c r="F370"/>
  <c r="I370" s="1"/>
  <c r="F371"/>
  <c r="I371" s="1"/>
  <c r="F372"/>
  <c r="I372" s="1"/>
  <c r="F373"/>
  <c r="I373" s="1"/>
  <c r="F374"/>
  <c r="I374" s="1"/>
  <c r="F4"/>
  <c r="G336" l="1"/>
  <c r="I336"/>
  <c r="G330"/>
  <c r="I330"/>
  <c r="G328"/>
  <c r="I328"/>
  <c r="G326"/>
  <c r="J326" s="1"/>
  <c r="I326"/>
  <c r="G216"/>
  <c r="I216"/>
  <c r="G200"/>
  <c r="J200" s="1"/>
  <c r="I200"/>
  <c r="G184"/>
  <c r="J184" s="1"/>
  <c r="I184"/>
  <c r="G174"/>
  <c r="J174" s="1"/>
  <c r="I174"/>
  <c r="G135"/>
  <c r="I135"/>
  <c r="G131"/>
  <c r="I131"/>
  <c r="G129"/>
  <c r="J129" s="1"/>
  <c r="I129"/>
  <c r="G125"/>
  <c r="J125" s="1"/>
  <c r="I125"/>
  <c r="G121"/>
  <c r="J121" s="1"/>
  <c r="I121"/>
  <c r="G117"/>
  <c r="J117" s="1"/>
  <c r="I119"/>
  <c r="G115"/>
  <c r="J115" s="1"/>
  <c r="I115"/>
  <c r="G113"/>
  <c r="J113" s="1"/>
  <c r="I113"/>
  <c r="G111"/>
  <c r="J111" s="1"/>
  <c r="I111"/>
  <c r="G109"/>
  <c r="J109" s="1"/>
  <c r="I109"/>
  <c r="G107"/>
  <c r="J107" s="1"/>
  <c r="I107"/>
  <c r="G105"/>
  <c r="J105" s="1"/>
  <c r="I105"/>
  <c r="G103"/>
  <c r="J103" s="1"/>
  <c r="I103"/>
  <c r="G101"/>
  <c r="J101" s="1"/>
  <c r="I101"/>
  <c r="G99"/>
  <c r="J99" s="1"/>
  <c r="I99"/>
  <c r="G97"/>
  <c r="J97" s="1"/>
  <c r="I97"/>
  <c r="G95"/>
  <c r="J95" s="1"/>
  <c r="I95"/>
  <c r="G93"/>
  <c r="J93" s="1"/>
  <c r="I93"/>
  <c r="G83"/>
  <c r="J83" s="1"/>
  <c r="I83"/>
  <c r="G81"/>
  <c r="J81" s="1"/>
  <c r="I81"/>
  <c r="G79"/>
  <c r="J79" s="1"/>
  <c r="I79"/>
  <c r="G77"/>
  <c r="J77" s="1"/>
  <c r="I77"/>
  <c r="G75"/>
  <c r="J75" s="1"/>
  <c r="I75"/>
  <c r="G73"/>
  <c r="J73" s="1"/>
  <c r="I73"/>
  <c r="G71"/>
  <c r="J71" s="1"/>
  <c r="I71"/>
  <c r="G69"/>
  <c r="J69" s="1"/>
  <c r="I69"/>
  <c r="G67"/>
  <c r="J67" s="1"/>
  <c r="I67"/>
  <c r="G65"/>
  <c r="J65" s="1"/>
  <c r="I65"/>
  <c r="G63"/>
  <c r="J63" s="1"/>
  <c r="I63"/>
  <c r="G61"/>
  <c r="J61" s="1"/>
  <c r="I61"/>
  <c r="G57"/>
  <c r="J57" s="1"/>
  <c r="I57"/>
  <c r="G55"/>
  <c r="J55" s="1"/>
  <c r="I55"/>
  <c r="G53"/>
  <c r="J53" s="1"/>
  <c r="I53"/>
  <c r="G51"/>
  <c r="J51" s="1"/>
  <c r="I51"/>
  <c r="G49"/>
  <c r="J49" s="1"/>
  <c r="I49"/>
  <c r="G47"/>
  <c r="J47" s="1"/>
  <c r="I47"/>
  <c r="G45"/>
  <c r="J45" s="1"/>
  <c r="I45"/>
  <c r="G43"/>
  <c r="J43" s="1"/>
  <c r="I43"/>
  <c r="G41"/>
  <c r="J41" s="1"/>
  <c r="I41"/>
  <c r="G39"/>
  <c r="J39" s="1"/>
  <c r="I39"/>
  <c r="G37"/>
  <c r="J37" s="1"/>
  <c r="I37"/>
  <c r="G35"/>
  <c r="J35" s="1"/>
  <c r="I35"/>
  <c r="G33"/>
  <c r="J33" s="1"/>
  <c r="I33"/>
  <c r="G8"/>
  <c r="J8" s="1"/>
  <c r="I8"/>
  <c r="G13"/>
  <c r="J13" s="1"/>
  <c r="I13"/>
  <c r="G12"/>
  <c r="J12" s="1"/>
  <c r="I12"/>
  <c r="G14"/>
  <c r="J14" s="1"/>
  <c r="I14"/>
  <c r="G6"/>
  <c r="J6" s="1"/>
  <c r="I6"/>
  <c r="G4"/>
  <c r="J4" s="1"/>
  <c r="I4"/>
  <c r="G360"/>
  <c r="J360" s="1"/>
  <c r="I359"/>
  <c r="G358"/>
  <c r="I357"/>
  <c r="G353"/>
  <c r="I355"/>
  <c r="G337"/>
  <c r="I337"/>
  <c r="G335"/>
  <c r="J335" s="1"/>
  <c r="I335"/>
  <c r="G331"/>
  <c r="J331" s="1"/>
  <c r="I331"/>
  <c r="G329"/>
  <c r="I329"/>
  <c r="G327"/>
  <c r="J327" s="1"/>
  <c r="I327"/>
  <c r="G325"/>
  <c r="J325" s="1"/>
  <c r="I325"/>
  <c r="G318"/>
  <c r="I319"/>
  <c r="G315"/>
  <c r="I315"/>
  <c r="G313"/>
  <c r="J313" s="1"/>
  <c r="I313"/>
  <c r="G284"/>
  <c r="J284" s="1"/>
  <c r="I285"/>
  <c r="G263"/>
  <c r="I263"/>
  <c r="G199"/>
  <c r="J199" s="1"/>
  <c r="I199"/>
  <c r="G170"/>
  <c r="J170" s="1"/>
  <c r="I170"/>
  <c r="G159"/>
  <c r="J159" s="1"/>
  <c r="I162"/>
  <c r="G152"/>
  <c r="J152" s="1"/>
  <c r="I152"/>
  <c r="G148"/>
  <c r="J148" s="1"/>
  <c r="I148"/>
  <c r="G142"/>
  <c r="J142" s="1"/>
  <c r="I142"/>
  <c r="G134"/>
  <c r="J134" s="1"/>
  <c r="I134"/>
  <c r="G130"/>
  <c r="J130" s="1"/>
  <c r="I130"/>
  <c r="G120"/>
  <c r="J120" s="1"/>
  <c r="I120"/>
  <c r="G116"/>
  <c r="J116" s="1"/>
  <c r="I116"/>
  <c r="G114"/>
  <c r="J114" s="1"/>
  <c r="I114"/>
  <c r="G112"/>
  <c r="J112" s="1"/>
  <c r="I112"/>
  <c r="G110"/>
  <c r="J110" s="1"/>
  <c r="I110"/>
  <c r="G108"/>
  <c r="J108" s="1"/>
  <c r="I108"/>
  <c r="G106"/>
  <c r="J106" s="1"/>
  <c r="I106"/>
  <c r="G104"/>
  <c r="J104" s="1"/>
  <c r="I104"/>
  <c r="G102"/>
  <c r="J102" s="1"/>
  <c r="I102"/>
  <c r="G100"/>
  <c r="J100" s="1"/>
  <c r="I100"/>
  <c r="G98"/>
  <c r="J98" s="1"/>
  <c r="I98"/>
  <c r="G96"/>
  <c r="J96" s="1"/>
  <c r="I96"/>
  <c r="G94"/>
  <c r="J94" s="1"/>
  <c r="I94"/>
  <c r="G82"/>
  <c r="J82" s="1"/>
  <c r="I82"/>
  <c r="G80"/>
  <c r="J80" s="1"/>
  <c r="I80"/>
  <c r="G78"/>
  <c r="J78" s="1"/>
  <c r="I78"/>
  <c r="G76"/>
  <c r="J76" s="1"/>
  <c r="I76"/>
  <c r="G74"/>
  <c r="J74" s="1"/>
  <c r="I74"/>
  <c r="G72"/>
  <c r="J72" s="1"/>
  <c r="I72"/>
  <c r="G70"/>
  <c r="J70" s="1"/>
  <c r="I70"/>
  <c r="G68"/>
  <c r="J68" s="1"/>
  <c r="I68"/>
  <c r="G66"/>
  <c r="J66" s="1"/>
  <c r="I66"/>
  <c r="G64"/>
  <c r="J64" s="1"/>
  <c r="I64"/>
  <c r="G56"/>
  <c r="J56" s="1"/>
  <c r="I56"/>
  <c r="G54"/>
  <c r="J54" s="1"/>
  <c r="I54"/>
  <c r="G52"/>
  <c r="J52" s="1"/>
  <c r="I52"/>
  <c r="G50"/>
  <c r="J50" s="1"/>
  <c r="I50"/>
  <c r="G48"/>
  <c r="J48" s="1"/>
  <c r="I48"/>
  <c r="G46"/>
  <c r="J46" s="1"/>
  <c r="I46"/>
  <c r="G44"/>
  <c r="J44" s="1"/>
  <c r="I44"/>
  <c r="G42"/>
  <c r="J42" s="1"/>
  <c r="I42"/>
  <c r="G40"/>
  <c r="J40" s="1"/>
  <c r="I40"/>
  <c r="G38"/>
  <c r="J38" s="1"/>
  <c r="I38"/>
  <c r="G36"/>
  <c r="J36" s="1"/>
  <c r="I36"/>
  <c r="G34"/>
  <c r="J34" s="1"/>
  <c r="I34"/>
  <c r="G10"/>
  <c r="J10" s="1"/>
  <c r="I10"/>
  <c r="G307"/>
  <c r="J307" s="1"/>
  <c r="G136"/>
  <c r="J136" s="1"/>
  <c r="G369"/>
  <c r="G314"/>
  <c r="J314" s="1"/>
  <c r="G312"/>
  <c r="J312" s="1"/>
  <c r="G308"/>
  <c r="G300"/>
  <c r="G279"/>
  <c r="J279" s="1"/>
  <c r="G270"/>
  <c r="J270" s="1"/>
  <c r="G260"/>
  <c r="G214"/>
  <c r="J214" s="1"/>
  <c r="G203"/>
  <c r="J203" s="1"/>
  <c r="G144"/>
  <c r="J144" s="1"/>
  <c r="G3"/>
  <c r="J3" s="1"/>
  <c r="G11"/>
  <c r="J11" s="1"/>
  <c r="G9"/>
  <c r="J9" s="1"/>
  <c r="G7"/>
  <c r="J7" s="1"/>
  <c r="G5"/>
  <c r="J5" s="1"/>
  <c r="G301"/>
  <c r="J301" s="1"/>
  <c r="G91"/>
  <c r="J91" s="1"/>
  <c r="G84"/>
  <c r="J84" s="1"/>
  <c r="G92"/>
  <c r="J92" s="1"/>
  <c r="G319"/>
  <c r="J319" s="1"/>
  <c r="G355"/>
  <c r="J355" s="1"/>
  <c r="G354"/>
  <c r="J354" s="1"/>
  <c r="J353"/>
  <c r="J369"/>
  <c r="G368"/>
  <c r="G370"/>
  <c r="J370" s="1"/>
  <c r="G371"/>
  <c r="G374"/>
  <c r="J374" s="1"/>
  <c r="G367"/>
  <c r="J367" s="1"/>
  <c r="G365"/>
  <c r="G366"/>
  <c r="J366" s="1"/>
  <c r="G351"/>
  <c r="J351" s="1"/>
  <c r="G347"/>
  <c r="J347" s="1"/>
  <c r="J371"/>
  <c r="G372"/>
  <c r="J372" s="1"/>
  <c r="G373"/>
  <c r="J373" s="1"/>
  <c r="G363"/>
  <c r="J363" s="1"/>
  <c r="G364"/>
  <c r="J364" s="1"/>
  <c r="G362"/>
  <c r="J362" s="1"/>
  <c r="J358"/>
  <c r="G357"/>
  <c r="J357" s="1"/>
  <c r="G352"/>
  <c r="J352" s="1"/>
  <c r="G350"/>
  <c r="J350" s="1"/>
  <c r="G356"/>
  <c r="J356" s="1"/>
  <c r="G348"/>
  <c r="J348" s="1"/>
  <c r="G349"/>
  <c r="J349" s="1"/>
  <c r="G361"/>
  <c r="J361" s="1"/>
  <c r="G359"/>
  <c r="J359" s="1"/>
  <c r="J318"/>
  <c r="G306"/>
  <c r="J306" s="1"/>
  <c r="G305"/>
  <c r="J305" s="1"/>
  <c r="G304"/>
  <c r="J304" s="1"/>
  <c r="G287"/>
  <c r="J287" s="1"/>
  <c r="G286"/>
  <c r="J286" s="1"/>
  <c r="G288"/>
  <c r="J288" s="1"/>
  <c r="G264"/>
  <c r="G265"/>
  <c r="J265" s="1"/>
  <c r="J264"/>
  <c r="G266"/>
  <c r="J266" s="1"/>
  <c r="G239"/>
  <c r="J239" s="1"/>
  <c r="G240"/>
  <c r="J240" s="1"/>
  <c r="G241"/>
  <c r="J241" s="1"/>
  <c r="G221"/>
  <c r="J221" s="1"/>
  <c r="G220"/>
  <c r="J220" s="1"/>
  <c r="J216"/>
  <c r="G215"/>
  <c r="J215" s="1"/>
  <c r="G223"/>
  <c r="J223" s="1"/>
  <c r="G224"/>
  <c r="J224" s="1"/>
  <c r="G222"/>
  <c r="J315"/>
  <c r="G322"/>
  <c r="J322" s="1"/>
  <c r="G324"/>
  <c r="J324" s="1"/>
  <c r="G323"/>
  <c r="J323" s="1"/>
  <c r="G316"/>
  <c r="J316" s="1"/>
  <c r="G317"/>
  <c r="J317" s="1"/>
  <c r="G321"/>
  <c r="J321" s="1"/>
  <c r="G320"/>
  <c r="J320" s="1"/>
  <c r="G338"/>
  <c r="J338" s="1"/>
  <c r="G340"/>
  <c r="J340" s="1"/>
  <c r="G346"/>
  <c r="J346" s="1"/>
  <c r="G332"/>
  <c r="J332" s="1"/>
  <c r="G334"/>
  <c r="J334" s="1"/>
  <c r="J330"/>
  <c r="G339"/>
  <c r="G333"/>
  <c r="J333" s="1"/>
  <c r="J336"/>
  <c r="J329"/>
  <c r="J328"/>
  <c r="G342"/>
  <c r="J342" s="1"/>
  <c r="G343"/>
  <c r="J343" s="1"/>
  <c r="J337"/>
  <c r="G341"/>
  <c r="J341" s="1"/>
  <c r="G344"/>
  <c r="J344" s="1"/>
  <c r="G345"/>
  <c r="J345" s="1"/>
  <c r="G258"/>
  <c r="J258" s="1"/>
  <c r="G310"/>
  <c r="J263"/>
  <c r="G261"/>
  <c r="J261" s="1"/>
  <c r="G268"/>
  <c r="J268" s="1"/>
  <c r="G269"/>
  <c r="J269" s="1"/>
  <c r="G267"/>
  <c r="J267" s="1"/>
  <c r="G285"/>
  <c r="J285" s="1"/>
  <c r="J260"/>
  <c r="G259"/>
  <c r="J259" s="1"/>
  <c r="G295"/>
  <c r="J295" s="1"/>
  <c r="G253"/>
  <c r="J253" s="1"/>
  <c r="G297"/>
  <c r="G296"/>
  <c r="J296" s="1"/>
  <c r="G262"/>
  <c r="J262" s="1"/>
  <c r="G302"/>
  <c r="J302" s="1"/>
  <c r="G303"/>
  <c r="J303" s="1"/>
  <c r="G294"/>
  <c r="J294" s="1"/>
  <c r="G292"/>
  <c r="J292" s="1"/>
  <c r="G293"/>
  <c r="J293" s="1"/>
  <c r="G256"/>
  <c r="J256" s="1"/>
  <c r="G257"/>
  <c r="J257" s="1"/>
  <c r="G254"/>
  <c r="J254" s="1"/>
  <c r="G255"/>
  <c r="J255" s="1"/>
  <c r="G252"/>
  <c r="G278"/>
  <c r="J278" s="1"/>
  <c r="G280"/>
  <c r="J280" s="1"/>
  <c r="J310"/>
  <c r="G311"/>
  <c r="J311" s="1"/>
  <c r="G271"/>
  <c r="J271" s="1"/>
  <c r="G272"/>
  <c r="J272" s="1"/>
  <c r="G227"/>
  <c r="J227" s="1"/>
  <c r="G219"/>
  <c r="J219" s="1"/>
  <c r="G218"/>
  <c r="J218" s="1"/>
  <c r="G225"/>
  <c r="J225" s="1"/>
  <c r="G226"/>
  <c r="J226" s="1"/>
  <c r="G232"/>
  <c r="J232" s="1"/>
  <c r="G233"/>
  <c r="J233" s="1"/>
  <c r="G229"/>
  <c r="J229" s="1"/>
  <c r="G228"/>
  <c r="J228" s="1"/>
  <c r="G230"/>
  <c r="J230" s="1"/>
  <c r="G231"/>
  <c r="J231" s="1"/>
  <c r="G217"/>
  <c r="J217" s="1"/>
  <c r="G298"/>
  <c r="J298" s="1"/>
  <c r="J300"/>
  <c r="G299"/>
  <c r="J299" s="1"/>
  <c r="G237"/>
  <c r="J237" s="1"/>
  <c r="G238"/>
  <c r="J238" s="1"/>
  <c r="G234"/>
  <c r="J234" s="1"/>
  <c r="G235"/>
  <c r="J235" s="1"/>
  <c r="G236"/>
  <c r="J236" s="1"/>
  <c r="G274"/>
  <c r="J274" s="1"/>
  <c r="G275"/>
  <c r="J275" s="1"/>
  <c r="G273"/>
  <c r="J273" s="1"/>
  <c r="G207"/>
  <c r="J207" s="1"/>
  <c r="G212"/>
  <c r="G208"/>
  <c r="J208" s="1"/>
  <c r="G213"/>
  <c r="J213" s="1"/>
  <c r="G209"/>
  <c r="J209" s="1"/>
  <c r="G205"/>
  <c r="J205" s="1"/>
  <c r="G204"/>
  <c r="J204" s="1"/>
  <c r="G210"/>
  <c r="J210" s="1"/>
  <c r="G206"/>
  <c r="J206" s="1"/>
  <c r="G211"/>
  <c r="J211" s="1"/>
  <c r="J308"/>
  <c r="G309"/>
  <c r="J309" s="1"/>
  <c r="G291"/>
  <c r="J291" s="1"/>
  <c r="G289"/>
  <c r="J289" s="1"/>
  <c r="G290"/>
  <c r="J290" s="1"/>
  <c r="G282"/>
  <c r="J282" s="1"/>
  <c r="G283"/>
  <c r="J283" s="1"/>
  <c r="G276"/>
  <c r="J276" s="1"/>
  <c r="G277"/>
  <c r="J277" s="1"/>
  <c r="G281"/>
  <c r="J281" s="1"/>
  <c r="G244"/>
  <c r="J244" s="1"/>
  <c r="G245"/>
  <c r="J245" s="1"/>
  <c r="G242"/>
  <c r="J242" s="1"/>
  <c r="G248"/>
  <c r="J248" s="1"/>
  <c r="G243"/>
  <c r="G249"/>
  <c r="J249" s="1"/>
  <c r="G250"/>
  <c r="J250" s="1"/>
  <c r="G246"/>
  <c r="J246" s="1"/>
  <c r="G251"/>
  <c r="J251" s="1"/>
  <c r="G247"/>
  <c r="G62"/>
  <c r="J62" s="1"/>
  <c r="G169"/>
  <c r="J169" s="1"/>
  <c r="G156"/>
  <c r="J156" s="1"/>
  <c r="G60"/>
  <c r="J60" s="1"/>
  <c r="G157"/>
  <c r="J157" s="1"/>
  <c r="G158"/>
  <c r="J158" s="1"/>
  <c r="G167"/>
  <c r="G168"/>
  <c r="J168" s="1"/>
  <c r="G165"/>
  <c r="J165" s="1"/>
  <c r="G166"/>
  <c r="J166" s="1"/>
  <c r="G58"/>
  <c r="J58" s="1"/>
  <c r="G59"/>
  <c r="J59" s="1"/>
  <c r="J131"/>
  <c r="J135"/>
  <c r="G151"/>
  <c r="J151" s="1"/>
  <c r="G150"/>
  <c r="J150" s="1"/>
  <c r="G149"/>
  <c r="J149" s="1"/>
  <c r="G191"/>
  <c r="J191" s="1"/>
  <c r="G194"/>
  <c r="J194" s="1"/>
  <c r="G187"/>
  <c r="G193"/>
  <c r="J193" s="1"/>
  <c r="G190"/>
  <c r="G192"/>
  <c r="J192" s="1"/>
  <c r="G196"/>
  <c r="J196" s="1"/>
  <c r="G195"/>
  <c r="J195" s="1"/>
  <c r="J187"/>
  <c r="G188"/>
  <c r="J188" s="1"/>
  <c r="G189"/>
  <c r="J189" s="1"/>
  <c r="G185"/>
  <c r="J185" s="1"/>
  <c r="G186"/>
  <c r="J186" s="1"/>
  <c r="G154"/>
  <c r="J154" s="1"/>
  <c r="G155"/>
  <c r="J155" s="1"/>
  <c r="G163"/>
  <c r="J163" s="1"/>
  <c r="G160"/>
  <c r="J160" s="1"/>
  <c r="G161"/>
  <c r="J161" s="1"/>
  <c r="G153"/>
  <c r="J153" s="1"/>
  <c r="G127"/>
  <c r="J127" s="1"/>
  <c r="G123"/>
  <c r="J123" s="1"/>
  <c r="G128"/>
  <c r="J128" s="1"/>
  <c r="G126"/>
  <c r="J126" s="1"/>
  <c r="G124"/>
  <c r="J124" s="1"/>
  <c r="G122"/>
  <c r="J122" s="1"/>
  <c r="G198"/>
  <c r="J198" s="1"/>
  <c r="G17"/>
  <c r="J17" s="1"/>
  <c r="G20"/>
  <c r="J20" s="1"/>
  <c r="G22"/>
  <c r="J22" s="1"/>
  <c r="G18"/>
  <c r="J18" s="1"/>
  <c r="G23"/>
  <c r="J23" s="1"/>
  <c r="G19"/>
  <c r="J19" s="1"/>
  <c r="G15"/>
  <c r="J15" s="1"/>
  <c r="G16"/>
  <c r="J16" s="1"/>
  <c r="G21"/>
  <c r="J21" s="1"/>
  <c r="G197"/>
  <c r="J197" s="1"/>
  <c r="G176"/>
  <c r="J176" s="1"/>
  <c r="G177"/>
  <c r="J177" s="1"/>
  <c r="G178"/>
  <c r="J178" s="1"/>
  <c r="G183"/>
  <c r="J183" s="1"/>
  <c r="G119"/>
  <c r="J119" s="1"/>
  <c r="G118"/>
  <c r="J118" s="1"/>
  <c r="G179"/>
  <c r="J179" s="1"/>
  <c r="G180"/>
  <c r="J180" s="1"/>
  <c r="G182"/>
  <c r="J182" s="1"/>
  <c r="G181"/>
  <c r="J181" s="1"/>
  <c r="G175"/>
  <c r="J175" s="1"/>
  <c r="G147"/>
  <c r="J147" s="1"/>
  <c r="G171"/>
  <c r="J171" s="1"/>
  <c r="G145"/>
  <c r="J145" s="1"/>
  <c r="G143"/>
  <c r="J143" s="1"/>
  <c r="G173"/>
  <c r="J173" s="1"/>
  <c r="G172"/>
  <c r="J172" s="1"/>
  <c r="G146"/>
  <c r="J146" s="1"/>
  <c r="G138"/>
  <c r="J138" s="1"/>
  <c r="G139"/>
  <c r="J139" s="1"/>
  <c r="G137"/>
  <c r="J137" s="1"/>
  <c r="G202"/>
  <c r="J202" s="1"/>
  <c r="G201"/>
  <c r="J201" s="1"/>
  <c r="G141"/>
  <c r="J141" s="1"/>
  <c r="G140"/>
  <c r="J140" s="1"/>
  <c r="G132"/>
  <c r="J132" s="1"/>
  <c r="G87"/>
  <c r="J87" s="1"/>
  <c r="G86"/>
  <c r="J86" s="1"/>
  <c r="G90"/>
  <c r="J90" s="1"/>
  <c r="G133"/>
  <c r="J133" s="1"/>
  <c r="G88"/>
  <c r="J88" s="1"/>
  <c r="G89"/>
  <c r="J89" s="1"/>
  <c r="G85"/>
  <c r="J85" s="1"/>
  <c r="G30"/>
  <c r="J30" s="1"/>
  <c r="G32"/>
  <c r="J32" s="1"/>
  <c r="G26"/>
  <c r="J26" s="1"/>
  <c r="G24"/>
  <c r="J24" s="1"/>
  <c r="G28"/>
  <c r="J28" s="1"/>
  <c r="G29"/>
  <c r="J29" s="1"/>
  <c r="G25"/>
  <c r="J25" s="1"/>
  <c r="G31"/>
  <c r="J31" s="1"/>
  <c r="G27"/>
  <c r="J27" s="1"/>
  <c r="G162"/>
  <c r="J162" s="1"/>
  <c r="G164"/>
  <c r="J164" s="1"/>
  <c r="J368" l="1"/>
  <c r="J365"/>
  <c r="J222"/>
  <c r="J339"/>
  <c r="J297"/>
  <c r="J252"/>
  <c r="J212"/>
  <c r="J243"/>
  <c r="J247"/>
  <c r="J167"/>
  <c r="J190"/>
</calcChain>
</file>

<file path=xl/sharedStrings.xml><?xml version="1.0" encoding="utf-8"?>
<sst xmlns="http://schemas.openxmlformats.org/spreadsheetml/2006/main" count="1735" uniqueCount="679">
  <si>
    <t>岗位代码</t>
  </si>
  <si>
    <t>招聘人数</t>
  </si>
  <si>
    <t>准考证号</t>
  </si>
  <si>
    <t>备注</t>
    <phoneticPr fontId="19" type="noConversion"/>
  </si>
  <si>
    <t>B114080307001</t>
  </si>
  <si>
    <t>2</t>
  </si>
  <si>
    <t>B114080307002</t>
  </si>
  <si>
    <t>3</t>
  </si>
  <si>
    <t>M1108428</t>
  </si>
  <si>
    <t>M1108427</t>
  </si>
  <si>
    <t>M1108325</t>
  </si>
  <si>
    <t>M1108326</t>
  </si>
  <si>
    <t>M1108324</t>
  </si>
  <si>
    <t>B114080307003</t>
  </si>
  <si>
    <t>1</t>
  </si>
  <si>
    <t>M1108036</t>
  </si>
  <si>
    <t>B114080307004</t>
  </si>
  <si>
    <t>M1108126</t>
  </si>
  <si>
    <t>B114080307005</t>
  </si>
  <si>
    <t>M1108011</t>
  </si>
  <si>
    <t>M1108010</t>
  </si>
  <si>
    <t>B114080307049</t>
  </si>
  <si>
    <t>M1108318</t>
  </si>
  <si>
    <t>B114080307008</t>
    <phoneticPr fontId="19" type="noConversion"/>
  </si>
  <si>
    <t>M1108200</t>
  </si>
  <si>
    <t>B114080307011</t>
  </si>
  <si>
    <t>M1108034</t>
  </si>
  <si>
    <t>M1108033</t>
  </si>
  <si>
    <t>M1108032</t>
  </si>
  <si>
    <t>B114080307015</t>
  </si>
  <si>
    <t>M1108381</t>
  </si>
  <si>
    <t>M1108386</t>
  </si>
  <si>
    <t>M1108384</t>
  </si>
  <si>
    <t>B114080307050</t>
  </si>
  <si>
    <t>M1108606</t>
  </si>
  <si>
    <t>B114080307042</t>
  </si>
  <si>
    <t>M1108190</t>
  </si>
  <si>
    <t>77.4</t>
  </si>
  <si>
    <t>4</t>
  </si>
  <si>
    <t>71.4</t>
  </si>
  <si>
    <t>69.6</t>
  </si>
  <si>
    <t>67.8</t>
  </si>
  <si>
    <t>64.2</t>
  </si>
  <si>
    <t>A114080307006</t>
  </si>
  <si>
    <t>A114080307007</t>
  </si>
  <si>
    <t>A114080307009</t>
  </si>
  <si>
    <t>A114080307010</t>
  </si>
  <si>
    <t>A114080307012</t>
  </si>
  <si>
    <t>A114080307013</t>
  </si>
  <si>
    <t>A114080307014</t>
  </si>
  <si>
    <t>A114080307016</t>
  </si>
  <si>
    <t>A114080307018</t>
  </si>
  <si>
    <t>A114080307019</t>
  </si>
  <si>
    <t>A114080307020</t>
  </si>
  <si>
    <t>A114080307021</t>
  </si>
  <si>
    <t>A114080307022</t>
  </si>
  <si>
    <t>A114080307023</t>
  </si>
  <si>
    <t>A114080307024</t>
  </si>
  <si>
    <t>A114080307025</t>
  </si>
  <si>
    <t>A114080307026</t>
  </si>
  <si>
    <t>A114080307033</t>
  </si>
  <si>
    <t>A114080307034</t>
  </si>
  <si>
    <t>A114080307035</t>
  </si>
  <si>
    <t>A114080307044</t>
  </si>
  <si>
    <t>A114080307045</t>
  </si>
  <si>
    <t>A114080307046</t>
  </si>
  <si>
    <t>A114080307047</t>
  </si>
  <si>
    <t>A114080307048</t>
  </si>
  <si>
    <t>A114080307051</t>
  </si>
  <si>
    <t>A114080307053</t>
  </si>
  <si>
    <t>A114080307054</t>
  </si>
  <si>
    <t>A114080307055</t>
  </si>
  <si>
    <t>A114080307056</t>
  </si>
  <si>
    <t>A114080307059</t>
  </si>
  <si>
    <t>A114080307060</t>
  </si>
  <si>
    <t>A114080307062</t>
  </si>
  <si>
    <t>A114080307065</t>
  </si>
  <si>
    <t>A114080307067</t>
  </si>
  <si>
    <t>A114080307069</t>
  </si>
  <si>
    <t>A114080307070</t>
  </si>
  <si>
    <t>A114080307072</t>
  </si>
  <si>
    <t>A114080307073</t>
  </si>
  <si>
    <t>A114080307075</t>
  </si>
  <si>
    <t>A114080307076</t>
  </si>
  <si>
    <t>A114080307077</t>
  </si>
  <si>
    <t>A114080307083</t>
  </si>
  <si>
    <t>A114080307086</t>
  </si>
  <si>
    <t>A114080307087</t>
  </si>
  <si>
    <t>A114080307088</t>
  </si>
  <si>
    <t>A114080307091</t>
  </si>
  <si>
    <t>A114080307097</t>
  </si>
  <si>
    <t>A114080307101</t>
  </si>
  <si>
    <t>A114080307102</t>
  </si>
  <si>
    <t>A114080307103</t>
  </si>
  <si>
    <t>A114080307104</t>
  </si>
  <si>
    <t>A114080307105</t>
  </si>
  <si>
    <t>A114080307106</t>
  </si>
  <si>
    <t>A114080307109</t>
  </si>
  <si>
    <t>A114080307110</t>
  </si>
  <si>
    <t>A114080307111</t>
  </si>
  <si>
    <t>A114080307112</t>
  </si>
  <si>
    <t>A114080307114</t>
  </si>
  <si>
    <t>A114080307115</t>
  </si>
  <si>
    <t>A114080307116</t>
  </si>
  <si>
    <t>A114080307117</t>
  </si>
  <si>
    <t>A114080307122</t>
  </si>
  <si>
    <t>A114080307123</t>
  </si>
  <si>
    <t>A114080307124</t>
  </si>
  <si>
    <t>A114080307125</t>
  </si>
  <si>
    <t>111080104425</t>
  </si>
  <si>
    <t>82</t>
  </si>
  <si>
    <t>111080105002</t>
  </si>
  <si>
    <t>80.4</t>
  </si>
  <si>
    <t>111080102006</t>
  </si>
  <si>
    <t>78</t>
  </si>
  <si>
    <t>111080102108</t>
  </si>
  <si>
    <t>76.4</t>
  </si>
  <si>
    <t>111080101520</t>
  </si>
  <si>
    <t>75.8</t>
  </si>
  <si>
    <t>111080105726</t>
  </si>
  <si>
    <t>75</t>
  </si>
  <si>
    <t>111080102114</t>
  </si>
  <si>
    <t>73.6</t>
  </si>
  <si>
    <t>111080101106</t>
  </si>
  <si>
    <t>73</t>
  </si>
  <si>
    <t>111080101225</t>
  </si>
  <si>
    <t>72.6</t>
  </si>
  <si>
    <t>111080101615</t>
  </si>
  <si>
    <t>111080102208</t>
  </si>
  <si>
    <t>71.6</t>
  </si>
  <si>
    <t>111080103507</t>
  </si>
  <si>
    <t>111080100318</t>
  </si>
  <si>
    <t>111080105811</t>
  </si>
  <si>
    <t>77.6</t>
  </si>
  <si>
    <t>111080104220</t>
  </si>
  <si>
    <t>75.4</t>
  </si>
  <si>
    <t>111080101204</t>
  </si>
  <si>
    <t>111080103722</t>
  </si>
  <si>
    <t>74.4</t>
  </si>
  <si>
    <t>111080104022</t>
  </si>
  <si>
    <t>74.2</t>
  </si>
  <si>
    <t>111080103904</t>
  </si>
  <si>
    <t>72.8</t>
  </si>
  <si>
    <t>111080100103</t>
  </si>
  <si>
    <t>111080105421</t>
  </si>
  <si>
    <t>111080101213</t>
  </si>
  <si>
    <t>87.4</t>
  </si>
  <si>
    <t>111080102314</t>
  </si>
  <si>
    <t>85</t>
  </si>
  <si>
    <t>111080100323</t>
  </si>
  <si>
    <t>83.6</t>
  </si>
  <si>
    <t>111080101128</t>
  </si>
  <si>
    <t>111080102206</t>
  </si>
  <si>
    <t>82.2</t>
  </si>
  <si>
    <t>111080101216</t>
  </si>
  <si>
    <t>81.2</t>
  </si>
  <si>
    <t>111080102319</t>
  </si>
  <si>
    <t>79</t>
  </si>
  <si>
    <t>111080105022</t>
  </si>
  <si>
    <t>111080105923</t>
  </si>
  <si>
    <t>111080100818</t>
  </si>
  <si>
    <t>73.2</t>
  </si>
  <si>
    <t>111080103328</t>
  </si>
  <si>
    <t>111080102714</t>
  </si>
  <si>
    <t>70.4</t>
  </si>
  <si>
    <t>111080105703</t>
  </si>
  <si>
    <t>68.8</t>
  </si>
  <si>
    <t>111080100915</t>
  </si>
  <si>
    <t>67</t>
  </si>
  <si>
    <t>111080103420</t>
  </si>
  <si>
    <t>66.4</t>
  </si>
  <si>
    <t>111080104102</t>
  </si>
  <si>
    <t>82.6</t>
  </si>
  <si>
    <t>111080104415</t>
  </si>
  <si>
    <t>81.6</t>
  </si>
  <si>
    <t>111080101827</t>
  </si>
  <si>
    <t>80.2</t>
  </si>
  <si>
    <t>111080100119</t>
  </si>
  <si>
    <t>79.6</t>
  </si>
  <si>
    <t>111080101811</t>
  </si>
  <si>
    <t>111080103424</t>
  </si>
  <si>
    <t>76.6</t>
  </si>
  <si>
    <t>111080102203</t>
  </si>
  <si>
    <t>111080106029</t>
  </si>
  <si>
    <t>111080105821</t>
  </si>
  <si>
    <t>75.6</t>
  </si>
  <si>
    <t>111080105803</t>
  </si>
  <si>
    <t>75.2</t>
  </si>
  <si>
    <t>111080101421</t>
  </si>
  <si>
    <t>111080104320</t>
  </si>
  <si>
    <t>111080105120</t>
  </si>
  <si>
    <t>111080103020</t>
  </si>
  <si>
    <t>111080103111</t>
  </si>
  <si>
    <t>76.8</t>
  </si>
  <si>
    <t>111080101218</t>
  </si>
  <si>
    <t>76.2</t>
  </si>
  <si>
    <t>111080103412</t>
  </si>
  <si>
    <t>76</t>
  </si>
  <si>
    <t>111080104324</t>
  </si>
  <si>
    <t>111080100705</t>
  </si>
  <si>
    <t>86.2</t>
  </si>
  <si>
    <t>111080105810</t>
  </si>
  <si>
    <t>85.6</t>
  </si>
  <si>
    <t>111080104013</t>
  </si>
  <si>
    <t>81</t>
  </si>
  <si>
    <t>111080104726</t>
  </si>
  <si>
    <t>70.8</t>
  </si>
  <si>
    <t>111080103726</t>
  </si>
  <si>
    <t>67.2</t>
  </si>
  <si>
    <t>111080106003</t>
  </si>
  <si>
    <t>78.8</t>
  </si>
  <si>
    <t>111080103825</t>
  </si>
  <si>
    <t>78.2</t>
  </si>
  <si>
    <t>111080102816</t>
  </si>
  <si>
    <t>111080102610</t>
  </si>
  <si>
    <t>89.8</t>
  </si>
  <si>
    <t>111080105615</t>
  </si>
  <si>
    <t>83</t>
  </si>
  <si>
    <t>111080103717</t>
  </si>
  <si>
    <t>111080100416</t>
  </si>
  <si>
    <t>111080105906</t>
  </si>
  <si>
    <t>111080102830</t>
  </si>
  <si>
    <t>111080103310</t>
  </si>
  <si>
    <t>111080102817</t>
  </si>
  <si>
    <t>111080105910</t>
  </si>
  <si>
    <t>111080102226</t>
  </si>
  <si>
    <t>111080105222</t>
  </si>
  <si>
    <t>111080101729</t>
  </si>
  <si>
    <t>111080100914</t>
  </si>
  <si>
    <t>73.8</t>
  </si>
  <si>
    <t>111080102807</t>
  </si>
  <si>
    <t>71.8</t>
  </si>
  <si>
    <t>111080105820</t>
  </si>
  <si>
    <t>111080103309</t>
  </si>
  <si>
    <t>74</t>
  </si>
  <si>
    <t>111080103314</t>
  </si>
  <si>
    <t>111080104715</t>
  </si>
  <si>
    <t>111080102804</t>
  </si>
  <si>
    <t>111080104728</t>
  </si>
  <si>
    <t>86.4</t>
  </si>
  <si>
    <t>111080104814</t>
  </si>
  <si>
    <t>111080104503</t>
  </si>
  <si>
    <t>111080105608</t>
  </si>
  <si>
    <t>111080104811</t>
  </si>
  <si>
    <t>79.2</t>
  </si>
  <si>
    <t>111080106006</t>
  </si>
  <si>
    <t>77.2</t>
  </si>
  <si>
    <t>111080106005</t>
  </si>
  <si>
    <t>111080100213</t>
  </si>
  <si>
    <t>111080104128</t>
  </si>
  <si>
    <t>86.6</t>
  </si>
  <si>
    <t>111080102923</t>
  </si>
  <si>
    <t>79.4</t>
  </si>
  <si>
    <t>111080103905</t>
  </si>
  <si>
    <t>111080100108</t>
  </si>
  <si>
    <t>111080100310</t>
  </si>
  <si>
    <t>84.8</t>
  </si>
  <si>
    <t>111080102330</t>
  </si>
  <si>
    <t>82.8</t>
  </si>
  <si>
    <t>111080105801</t>
  </si>
  <si>
    <t>111080101012</t>
  </si>
  <si>
    <t>111080104230</t>
  </si>
  <si>
    <t>78.6</t>
  </si>
  <si>
    <t>111080103801</t>
  </si>
  <si>
    <t>111080105908</t>
  </si>
  <si>
    <t>111080104928</t>
  </si>
  <si>
    <t>111080101928</t>
  </si>
  <si>
    <t>65</t>
  </si>
  <si>
    <t>111080104408</t>
  </si>
  <si>
    <t>111080101506</t>
  </si>
  <si>
    <t>111080102305</t>
  </si>
  <si>
    <t>80.6</t>
  </si>
  <si>
    <t>111080100305</t>
  </si>
  <si>
    <t>111080102619</t>
  </si>
  <si>
    <t>72.4</t>
  </si>
  <si>
    <t>111080105103</t>
  </si>
  <si>
    <t>111080102313</t>
  </si>
  <si>
    <t>111080104518</t>
  </si>
  <si>
    <t>77.8</t>
  </si>
  <si>
    <t>111080103517</t>
  </si>
  <si>
    <t>77</t>
  </si>
  <si>
    <t>111080101314</t>
  </si>
  <si>
    <t>111080100401</t>
  </si>
  <si>
    <t>111080103101</t>
  </si>
  <si>
    <t>84.6</t>
  </si>
  <si>
    <t>111080102005</t>
  </si>
  <si>
    <t>111080105914</t>
  </si>
  <si>
    <t>80</t>
  </si>
  <si>
    <t>111080103629</t>
  </si>
  <si>
    <t>111080102018</t>
  </si>
  <si>
    <t>66.8</t>
  </si>
  <si>
    <t>111080104401</t>
  </si>
  <si>
    <t>80.8</t>
  </si>
  <si>
    <t>111080101004</t>
  </si>
  <si>
    <t>111080104828</t>
  </si>
  <si>
    <t>71</t>
  </si>
  <si>
    <t>73.4</t>
  </si>
  <si>
    <t>111080103202</t>
  </si>
  <si>
    <t>111080104106</t>
  </si>
  <si>
    <t>87</t>
  </si>
  <si>
    <t>111080103319</t>
  </si>
  <si>
    <t>85.4</t>
  </si>
  <si>
    <t>111080100717</t>
  </si>
  <si>
    <t>111080102729</t>
  </si>
  <si>
    <t>111080104818</t>
  </si>
  <si>
    <t>81.8</t>
  </si>
  <si>
    <t>111080100802</t>
  </si>
  <si>
    <t>111080106007</t>
  </si>
  <si>
    <t>111080103011</t>
  </si>
  <si>
    <t>111080105129</t>
  </si>
  <si>
    <t>111080102312</t>
  </si>
  <si>
    <t>78.4</t>
  </si>
  <si>
    <t>111080102230</t>
  </si>
  <si>
    <t>111080103918</t>
  </si>
  <si>
    <t>111080102716</t>
  </si>
  <si>
    <t>67.6</t>
  </si>
  <si>
    <t>111080102924</t>
  </si>
  <si>
    <t>111080102122</t>
  </si>
  <si>
    <t>111080103414</t>
  </si>
  <si>
    <t>111080105816</t>
  </si>
  <si>
    <t>111080100501</t>
  </si>
  <si>
    <t>83.4</t>
  </si>
  <si>
    <t>111080103006</t>
  </si>
  <si>
    <t>111080104312</t>
  </si>
  <si>
    <t>111080102529</t>
  </si>
  <si>
    <t>72.2</t>
  </si>
  <si>
    <t>111080102315</t>
  </si>
  <si>
    <t>111080103614</t>
  </si>
  <si>
    <t>111080100328</t>
  </si>
  <si>
    <t>111080104329</t>
  </si>
  <si>
    <t>111080105003</t>
  </si>
  <si>
    <t>111080103324</t>
  </si>
  <si>
    <t>111080101425</t>
  </si>
  <si>
    <t>111080104322</t>
  </si>
  <si>
    <t>111080106017</t>
  </si>
  <si>
    <t>111080102725</t>
  </si>
  <si>
    <t>111080100219</t>
  </si>
  <si>
    <t>111080102617</t>
  </si>
  <si>
    <t>64</t>
  </si>
  <si>
    <t>111080104315</t>
  </si>
  <si>
    <t>111080104010</t>
  </si>
  <si>
    <t>81.4</t>
  </si>
  <si>
    <t>111080105211</t>
  </si>
  <si>
    <t>111080103418</t>
  </si>
  <si>
    <t>111080104620</t>
  </si>
  <si>
    <t>111080100911</t>
  </si>
  <si>
    <t>111080103528</t>
  </si>
  <si>
    <t>111080103027</t>
  </si>
  <si>
    <t>111080102402</t>
  </si>
  <si>
    <t>111080101512</t>
  </si>
  <si>
    <t>111080105704</t>
  </si>
  <si>
    <t>111080105209</t>
  </si>
  <si>
    <t>111080103923</t>
  </si>
  <si>
    <t>74.8</t>
  </si>
  <si>
    <t>111080103017</t>
  </si>
  <si>
    <t>111080105705</t>
  </si>
  <si>
    <t>56</t>
  </si>
  <si>
    <t>111080103706</t>
  </si>
  <si>
    <t>111080102702</t>
  </si>
  <si>
    <t>111080102820</t>
  </si>
  <si>
    <t>111080105226</t>
  </si>
  <si>
    <t>64.4</t>
  </si>
  <si>
    <t>111080100513</t>
  </si>
  <si>
    <t>74.6</t>
  </si>
  <si>
    <t>111080104114</t>
  </si>
  <si>
    <t>111080103727</t>
  </si>
  <si>
    <t>111080105118</t>
  </si>
  <si>
    <t>111080105917</t>
  </si>
  <si>
    <t>111080100604</t>
  </si>
  <si>
    <t>69.8</t>
  </si>
  <si>
    <t>111080105905</t>
  </si>
  <si>
    <t>111080101726</t>
  </si>
  <si>
    <t>111080100409</t>
  </si>
  <si>
    <t>111080104526</t>
  </si>
  <si>
    <t>111080101419</t>
  </si>
  <si>
    <t>111080100720</t>
  </si>
  <si>
    <t>111080105606</t>
  </si>
  <si>
    <t>111080101625</t>
  </si>
  <si>
    <t>111080102017</t>
  </si>
  <si>
    <t>111080104630</t>
  </si>
  <si>
    <t>111080105610</t>
  </si>
  <si>
    <t>111080100922</t>
  </si>
  <si>
    <t>111080104421</t>
  </si>
  <si>
    <t>111080104727</t>
  </si>
  <si>
    <t>111080105229</t>
  </si>
  <si>
    <t>111080101629</t>
  </si>
  <si>
    <t>111080105830</t>
  </si>
  <si>
    <t>111080102012</t>
  </si>
  <si>
    <t>111080103628</t>
  </si>
  <si>
    <t>A214080307001</t>
  </si>
  <si>
    <t>222080302311</t>
  </si>
  <si>
    <t>87.6</t>
  </si>
  <si>
    <t>222080300810</t>
  </si>
  <si>
    <t>222080203923</t>
  </si>
  <si>
    <t>79.8</t>
  </si>
  <si>
    <t>222080200417</t>
  </si>
  <si>
    <t>222080303407</t>
  </si>
  <si>
    <t>222080301426</t>
  </si>
  <si>
    <t>222080202515</t>
  </si>
  <si>
    <t>222080300405</t>
  </si>
  <si>
    <t>222080203714</t>
  </si>
  <si>
    <t>222080204725</t>
  </si>
  <si>
    <t>A214080307002</t>
  </si>
  <si>
    <t>222080204621</t>
  </si>
  <si>
    <t>222080203125</t>
  </si>
  <si>
    <t>61.6</t>
  </si>
  <si>
    <t>222080203216</t>
  </si>
  <si>
    <t>52.8</t>
  </si>
  <si>
    <t>A214080307003</t>
  </si>
  <si>
    <t>222080300423</t>
  </si>
  <si>
    <t>222080300413</t>
  </si>
  <si>
    <t>222080202918</t>
  </si>
  <si>
    <t>A214080307004</t>
  </si>
  <si>
    <t>222080201816</t>
  </si>
  <si>
    <t>222080300922</t>
  </si>
  <si>
    <t>A214080307005</t>
  </si>
  <si>
    <t>222080303007</t>
  </si>
  <si>
    <t>222080202227</t>
  </si>
  <si>
    <t>222080302715</t>
  </si>
  <si>
    <t>A214080307006</t>
  </si>
  <si>
    <t>222080203514</t>
  </si>
  <si>
    <t>222080302405</t>
  </si>
  <si>
    <t>222080201706</t>
  </si>
  <si>
    <t>A214080307007</t>
  </si>
  <si>
    <t>222080201925</t>
  </si>
  <si>
    <t>222080301004</t>
  </si>
  <si>
    <t>222080303116</t>
  </si>
  <si>
    <t>222080201721</t>
  </si>
  <si>
    <t>222080203408</t>
  </si>
  <si>
    <t>222080201519</t>
  </si>
  <si>
    <t>A214080307008</t>
  </si>
  <si>
    <t>222080301505</t>
  </si>
  <si>
    <t>222080302319</t>
  </si>
  <si>
    <t>222080202704</t>
  </si>
  <si>
    <t>222080204521</t>
  </si>
  <si>
    <t>222080201730</t>
  </si>
  <si>
    <t>A214080307009</t>
  </si>
  <si>
    <t>222080204119</t>
  </si>
  <si>
    <t>222080301911</t>
  </si>
  <si>
    <t>222080200421</t>
  </si>
  <si>
    <t>A214080307010</t>
  </si>
  <si>
    <t>222080301428</t>
  </si>
  <si>
    <t>87.2</t>
  </si>
  <si>
    <t>222080301811</t>
  </si>
  <si>
    <t>85.2</t>
  </si>
  <si>
    <t>222080303321</t>
  </si>
  <si>
    <t>222080300822</t>
  </si>
  <si>
    <t>222080203516</t>
  </si>
  <si>
    <t>222080301108</t>
  </si>
  <si>
    <t>222080301829</t>
  </si>
  <si>
    <t>222080201229</t>
  </si>
  <si>
    <t>222080303023</t>
  </si>
  <si>
    <t>222080202520</t>
  </si>
  <si>
    <t>A214080307011</t>
  </si>
  <si>
    <t>222080301121</t>
  </si>
  <si>
    <t>85.8</t>
  </si>
  <si>
    <t>222080301302</t>
  </si>
  <si>
    <t>84.4</t>
  </si>
  <si>
    <t>222080302722</t>
  </si>
  <si>
    <t>222080201006</t>
  </si>
  <si>
    <t>222080303204</t>
  </si>
  <si>
    <t>222080300227</t>
  </si>
  <si>
    <t>A214080307012</t>
  </si>
  <si>
    <t>222080203128</t>
  </si>
  <si>
    <t>86</t>
  </si>
  <si>
    <t>222080200708</t>
  </si>
  <si>
    <t>222080200830</t>
  </si>
  <si>
    <t>A214080307013</t>
  </si>
  <si>
    <t>222080200712</t>
  </si>
  <si>
    <t>222080300102</t>
  </si>
  <si>
    <t>82.4</t>
  </si>
  <si>
    <t>222080303506</t>
  </si>
  <si>
    <t>A214080307014</t>
  </si>
  <si>
    <t>222080202115</t>
  </si>
  <si>
    <t>222080302830</t>
  </si>
  <si>
    <t>222080300508</t>
  </si>
  <si>
    <t>A214080307015</t>
  </si>
  <si>
    <t>222080200613</t>
  </si>
  <si>
    <t>222080203604</t>
  </si>
  <si>
    <t>84</t>
  </si>
  <si>
    <t>222080204104</t>
  </si>
  <si>
    <t>A214080307016</t>
  </si>
  <si>
    <t>222080300513</t>
  </si>
  <si>
    <t>222080302112</t>
  </si>
  <si>
    <t>222080202009</t>
  </si>
  <si>
    <t>70.2</t>
  </si>
  <si>
    <t>A214080307017</t>
  </si>
  <si>
    <t>222080203023</t>
  </si>
  <si>
    <t>222080201602</t>
  </si>
  <si>
    <t>222080302205</t>
  </si>
  <si>
    <t>A214080307018</t>
  </si>
  <si>
    <t>222080202410</t>
  </si>
  <si>
    <t>67.4</t>
  </si>
  <si>
    <t>222080202715</t>
  </si>
  <si>
    <t>A214080307019</t>
  </si>
  <si>
    <t>222080302825</t>
  </si>
  <si>
    <t>222080204718</t>
  </si>
  <si>
    <t>222080201026</t>
  </si>
  <si>
    <t>A214080307020</t>
  </si>
  <si>
    <t>222080303412</t>
  </si>
  <si>
    <t>222080203906</t>
  </si>
  <si>
    <t>222080301319</t>
  </si>
  <si>
    <t>A214080307021</t>
  </si>
  <si>
    <t>222080301104</t>
  </si>
  <si>
    <t>222080202002</t>
  </si>
  <si>
    <t>A214080307022</t>
  </si>
  <si>
    <t>222080303708</t>
  </si>
  <si>
    <t>222080301921</t>
  </si>
  <si>
    <t>222080300121</t>
  </si>
  <si>
    <t>A214080307023</t>
  </si>
  <si>
    <t>222080201115</t>
  </si>
  <si>
    <t>222080302612</t>
  </si>
  <si>
    <t>222080301901</t>
  </si>
  <si>
    <t>A214080307024</t>
  </si>
  <si>
    <t>222080201027</t>
  </si>
  <si>
    <t>222080301806</t>
  </si>
  <si>
    <t>222080200705</t>
  </si>
  <si>
    <t>A214080307025</t>
  </si>
  <si>
    <t>222080303704</t>
  </si>
  <si>
    <t>88.6</t>
  </si>
  <si>
    <t>222080302229</t>
  </si>
  <si>
    <t>222080302328</t>
  </si>
  <si>
    <t>A214080307026</t>
  </si>
  <si>
    <t>222080202504</t>
  </si>
  <si>
    <t>222080302506</t>
  </si>
  <si>
    <t>222080201802</t>
  </si>
  <si>
    <t>A214080307027</t>
  </si>
  <si>
    <t>222080300614</t>
  </si>
  <si>
    <t>222080303209</t>
  </si>
  <si>
    <t>222080202915</t>
  </si>
  <si>
    <t>A214080307028</t>
  </si>
  <si>
    <t>222080300226</t>
  </si>
  <si>
    <t>222080203005</t>
  </si>
  <si>
    <t>222080302910</t>
  </si>
  <si>
    <t>A214080307029</t>
  </si>
  <si>
    <t>222080201109</t>
  </si>
  <si>
    <t>222080201015</t>
  </si>
  <si>
    <t>222080204511</t>
  </si>
  <si>
    <t>A214080307030</t>
  </si>
  <si>
    <t>222080301417</t>
  </si>
  <si>
    <t>222080202127</t>
  </si>
  <si>
    <t>222080204802</t>
  </si>
  <si>
    <t>A214080307031</t>
  </si>
  <si>
    <t>222080202814</t>
  </si>
  <si>
    <t>222080203913</t>
  </si>
  <si>
    <t>A314080307006</t>
  </si>
  <si>
    <t>333080600709</t>
  </si>
  <si>
    <t>A314080307008</t>
  </si>
  <si>
    <t>333080804121</t>
  </si>
  <si>
    <t>333080803630</t>
  </si>
  <si>
    <t>A314080307010</t>
  </si>
  <si>
    <t>333080604118</t>
  </si>
  <si>
    <t>333080600916</t>
  </si>
  <si>
    <t>A314080307011</t>
  </si>
  <si>
    <t>333080803704</t>
  </si>
  <si>
    <t>333080804808</t>
  </si>
  <si>
    <t>A314080307013</t>
  </si>
  <si>
    <t>333080400511</t>
  </si>
  <si>
    <t>A314080307014</t>
  </si>
  <si>
    <t>333080804906</t>
  </si>
  <si>
    <t>333080701323</t>
  </si>
  <si>
    <t>A314080307019</t>
  </si>
  <si>
    <t>333080401625</t>
  </si>
  <si>
    <t>A314080307024</t>
  </si>
  <si>
    <t>333080702416</t>
  </si>
  <si>
    <t>A314080307028</t>
  </si>
  <si>
    <t>333080401914</t>
  </si>
  <si>
    <t>A314080307029</t>
  </si>
  <si>
    <t>333080800314</t>
  </si>
  <si>
    <t>A314080307030</t>
  </si>
  <si>
    <t>333080801103</t>
  </si>
  <si>
    <t>A314080307032</t>
  </si>
  <si>
    <t>333080400824</t>
  </si>
  <si>
    <t>333080700930</t>
  </si>
  <si>
    <t>A314080307033</t>
  </si>
  <si>
    <t>333080601014</t>
  </si>
  <si>
    <t>333080600517</t>
  </si>
  <si>
    <t>74.9</t>
  </si>
  <si>
    <t>333080500215</t>
  </si>
  <si>
    <t>A314080307035</t>
  </si>
  <si>
    <t>333080701714</t>
  </si>
  <si>
    <t>A314080307036</t>
  </si>
  <si>
    <t>333080403620</t>
  </si>
  <si>
    <t>A314080307037</t>
  </si>
  <si>
    <t>333080703308</t>
  </si>
  <si>
    <t>A314080307038</t>
  </si>
  <si>
    <t>333080701919</t>
  </si>
  <si>
    <t>333080602527</t>
  </si>
  <si>
    <t>333081102929</t>
  </si>
  <si>
    <t>A314080307040</t>
  </si>
  <si>
    <t>333081100429</t>
  </si>
  <si>
    <t>333080802628</t>
  </si>
  <si>
    <t>333080801613</t>
  </si>
  <si>
    <t>A314080307041</t>
  </si>
  <si>
    <t>333081100428</t>
  </si>
  <si>
    <t>333081100707</t>
  </si>
  <si>
    <t>333080401927</t>
  </si>
  <si>
    <t>A314080307001</t>
  </si>
  <si>
    <t>333080803127</t>
  </si>
  <si>
    <t>333080804704</t>
  </si>
  <si>
    <t>68.7</t>
  </si>
  <si>
    <t>333080801006</t>
  </si>
  <si>
    <t>62.9</t>
  </si>
  <si>
    <t>A314080307002</t>
  </si>
  <si>
    <t>333081100416</t>
  </si>
  <si>
    <t>76.3</t>
  </si>
  <si>
    <t>333080703020</t>
  </si>
  <si>
    <t>72</t>
  </si>
  <si>
    <t>333080702007</t>
  </si>
  <si>
    <t>71.3</t>
  </si>
  <si>
    <t>A314080307004</t>
  </si>
  <si>
    <t>333080402227</t>
  </si>
  <si>
    <t>333080804504</t>
  </si>
  <si>
    <t>333080401218</t>
  </si>
  <si>
    <t>65.3</t>
  </si>
  <si>
    <t>A314080307018</t>
  </si>
  <si>
    <t>333081101924</t>
  </si>
  <si>
    <t>333080604815</t>
  </si>
  <si>
    <t>67.3</t>
  </si>
  <si>
    <t>333081000702</t>
  </si>
  <si>
    <t>A314080307020</t>
  </si>
  <si>
    <t>333080804721</t>
  </si>
  <si>
    <t>72.1</t>
  </si>
  <si>
    <t>333080701824</t>
  </si>
  <si>
    <t>70</t>
  </si>
  <si>
    <t>333080600226</t>
  </si>
  <si>
    <t>63.3</t>
  </si>
  <si>
    <t>A314080307021</t>
  </si>
  <si>
    <t>333080402904</t>
  </si>
  <si>
    <t>73.3</t>
  </si>
  <si>
    <t>333080500425</t>
  </si>
  <si>
    <t>71.2</t>
  </si>
  <si>
    <t>333080801430</t>
  </si>
  <si>
    <t>71.1</t>
  </si>
  <si>
    <t>A314080307023</t>
  </si>
  <si>
    <t>333080601506</t>
  </si>
  <si>
    <t>73.7</t>
  </si>
  <si>
    <t>333080603020</t>
  </si>
  <si>
    <t>64.6</t>
  </si>
  <si>
    <t>333080601806</t>
  </si>
  <si>
    <t>A314080307025</t>
  </si>
  <si>
    <t>333080901101</t>
  </si>
  <si>
    <t>70.3</t>
  </si>
  <si>
    <t>333081101919</t>
  </si>
  <si>
    <t>68.3</t>
  </si>
  <si>
    <t>333080802127</t>
  </si>
  <si>
    <t>53.3</t>
  </si>
  <si>
    <t>A314080307026</t>
  </si>
  <si>
    <t>333080800806</t>
  </si>
  <si>
    <t>66.3</t>
  </si>
  <si>
    <t>333080600530</t>
  </si>
  <si>
    <t>62.8</t>
  </si>
  <si>
    <t>333080500514</t>
  </si>
  <si>
    <t>62.7</t>
  </si>
  <si>
    <t>A314080307027</t>
  </si>
  <si>
    <t>333080702814</t>
  </si>
  <si>
    <t>60.9</t>
  </si>
  <si>
    <t>111080100330</t>
    <phoneticPr fontId="19" type="noConversion"/>
  </si>
  <si>
    <t>面试成绩</t>
    <phoneticPr fontId="19" type="noConversion"/>
  </si>
  <si>
    <t>总成绩</t>
    <phoneticPr fontId="19" type="noConversion"/>
  </si>
  <si>
    <t>排名</t>
    <phoneticPr fontId="19" type="noConversion"/>
  </si>
  <si>
    <t>面试缺考</t>
    <phoneticPr fontId="19" type="noConversion"/>
  </si>
  <si>
    <t>111080101926</t>
    <phoneticPr fontId="19" type="noConversion"/>
  </si>
  <si>
    <t>缺考</t>
    <phoneticPr fontId="19" type="noConversion"/>
  </si>
  <si>
    <t>是否
及格</t>
    <phoneticPr fontId="19" type="noConversion"/>
  </si>
  <si>
    <t>是否
进入体检</t>
    <phoneticPr fontId="19" type="noConversion"/>
  </si>
  <si>
    <t>是否及格</t>
    <phoneticPr fontId="19" type="noConversion"/>
  </si>
  <si>
    <t>是否进入体检</t>
    <phoneticPr fontId="19" type="noConversion"/>
  </si>
  <si>
    <t>违规</t>
    <phoneticPr fontId="19" type="noConversion"/>
  </si>
  <si>
    <t>卫生</t>
    <phoneticPr fontId="19" type="noConversion"/>
  </si>
  <si>
    <t>教育</t>
    <phoneticPr fontId="19" type="noConversion"/>
  </si>
  <si>
    <t>乡镇综合</t>
    <phoneticPr fontId="19" type="noConversion"/>
  </si>
  <si>
    <t>卫生综合</t>
    <phoneticPr fontId="19" type="noConversion"/>
  </si>
  <si>
    <t>笔试成绩
（60%）</t>
    <phoneticPr fontId="19" type="noConversion"/>
  </si>
  <si>
    <t>面试成绩
（40%）</t>
    <phoneticPr fontId="19" type="noConversion"/>
  </si>
  <si>
    <r>
      <rPr>
        <sz val="10"/>
        <color theme="1"/>
        <rFont val="宋体"/>
        <family val="3"/>
        <charset val="134"/>
      </rPr>
      <t>面试弃考</t>
    </r>
    <r>
      <rPr>
        <sz val="10"/>
        <color theme="1"/>
        <rFont val="Arial"/>
        <family val="2"/>
      </rPr>
      <t xml:space="preserve"> </t>
    </r>
    <phoneticPr fontId="19" type="noConversion"/>
  </si>
  <si>
    <t>否</t>
    <phoneticPr fontId="19" type="noConversion"/>
  </si>
  <si>
    <t>广东省2016年粤东西北地区乡镇事业单位专项公开招聘人员总成绩公示及进入体检人员名单（梅县区）</t>
    <phoneticPr fontId="19" type="noConversion"/>
  </si>
  <si>
    <t>广东省2016年粤东西北地区乡镇事业单位专项公开招聘免笔试人员总成绩公示
及进入体检人员名单（梅县区）</t>
    <phoneticPr fontId="19" type="noConversion"/>
  </si>
</sst>
</file>

<file path=xl/styles.xml><?xml version="1.0" encoding="utf-8"?>
<styleSheet xmlns="http://schemas.openxmlformats.org/spreadsheetml/2006/main">
  <numFmts count="1">
    <numFmt numFmtId="176" formatCode="0.00_);[Red]\(0.00\)"/>
  </numFmts>
  <fonts count="30">
    <font>
      <sz val="12"/>
      <name val="宋体"/>
      <charset val="134"/>
    </font>
    <font>
      <sz val="11"/>
      <color indexed="62"/>
      <name val="宋体"/>
      <family val="3"/>
      <charset val="134"/>
    </font>
    <font>
      <i/>
      <sz val="11"/>
      <color indexed="23"/>
      <name val="宋体"/>
      <family val="3"/>
      <charset val="134"/>
    </font>
    <font>
      <sz val="11"/>
      <color indexed="17"/>
      <name val="宋体"/>
      <family val="3"/>
      <charset val="134"/>
    </font>
    <font>
      <sz val="11"/>
      <color indexed="8"/>
      <name val="宋体"/>
      <family val="3"/>
      <charset val="134"/>
    </font>
    <font>
      <sz val="10"/>
      <name val="Arial"/>
      <family val="2"/>
    </font>
    <font>
      <b/>
      <sz val="15"/>
      <color indexed="62"/>
      <name val="宋体"/>
      <family val="3"/>
      <charset val="134"/>
    </font>
    <font>
      <b/>
      <sz val="13"/>
      <color indexed="62"/>
      <name val="宋体"/>
      <family val="3"/>
      <charset val="134"/>
    </font>
    <font>
      <b/>
      <sz val="11"/>
      <color indexed="62"/>
      <name val="宋体"/>
      <family val="3"/>
      <charset val="134"/>
    </font>
    <font>
      <sz val="11"/>
      <color indexed="9"/>
      <name val="宋体"/>
      <family val="3"/>
      <charset val="134"/>
    </font>
    <font>
      <b/>
      <sz val="18"/>
      <color indexed="62"/>
      <name val="宋体"/>
      <family val="3"/>
      <charset val="134"/>
    </font>
    <font>
      <sz val="11"/>
      <color indexed="20"/>
      <name val="宋体"/>
      <family val="3"/>
      <charset val="134"/>
    </font>
    <font>
      <sz val="12"/>
      <name val="宋体"/>
      <family val="3"/>
      <charset val="134"/>
    </font>
    <font>
      <sz val="11"/>
      <color indexed="10"/>
      <name val="宋体"/>
      <family val="3"/>
      <charset val="134"/>
    </font>
    <font>
      <b/>
      <sz val="11"/>
      <color indexed="8"/>
      <name val="宋体"/>
      <family val="3"/>
      <charset val="134"/>
    </font>
    <font>
      <sz val="11"/>
      <color indexed="19"/>
      <name val="宋体"/>
      <family val="3"/>
      <charset val="134"/>
    </font>
    <font>
      <b/>
      <sz val="11"/>
      <color indexed="63"/>
      <name val="宋体"/>
      <family val="3"/>
      <charset val="134"/>
    </font>
    <font>
      <b/>
      <sz val="11"/>
      <color indexed="9"/>
      <name val="宋体"/>
      <family val="3"/>
      <charset val="134"/>
    </font>
    <font>
      <b/>
      <sz val="11"/>
      <color indexed="10"/>
      <name val="宋体"/>
      <family val="3"/>
      <charset val="134"/>
    </font>
    <font>
      <sz val="9"/>
      <name val="宋体"/>
      <family val="3"/>
      <charset val="134"/>
    </font>
    <font>
      <sz val="10"/>
      <name val="宋体"/>
      <family val="3"/>
      <charset val="134"/>
    </font>
    <font>
      <sz val="10"/>
      <color rgb="FFFF0000"/>
      <name val="宋体"/>
      <family val="3"/>
      <charset val="134"/>
    </font>
    <font>
      <sz val="10"/>
      <color rgb="FFC00000"/>
      <name val="宋体"/>
      <family val="3"/>
      <charset val="134"/>
    </font>
    <font>
      <b/>
      <sz val="14"/>
      <color theme="1"/>
      <name val="创艺简标宋"/>
      <charset val="134"/>
    </font>
    <font>
      <sz val="10"/>
      <color theme="1"/>
      <name val="宋体"/>
      <family val="3"/>
      <charset val="134"/>
    </font>
    <font>
      <b/>
      <sz val="10"/>
      <color theme="1"/>
      <name val="宋体"/>
      <family val="3"/>
      <charset val="134"/>
    </font>
    <font>
      <sz val="10"/>
      <color theme="1"/>
      <name val="Arial"/>
      <family val="2"/>
    </font>
    <font>
      <sz val="12"/>
      <color theme="1"/>
      <name val="宋体"/>
      <family val="3"/>
      <charset val="134"/>
    </font>
    <font>
      <sz val="11"/>
      <color theme="1"/>
      <name val="宋体"/>
      <family val="3"/>
      <charset val="134"/>
      <scheme val="minor"/>
    </font>
    <font>
      <sz val="11"/>
      <color theme="1"/>
      <name val="宋体"/>
      <family val="3"/>
      <charset val="134"/>
    </font>
  </fonts>
  <fills count="22">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indexed="26"/>
        <bgColor indexed="64"/>
      </patternFill>
    </fill>
    <fill>
      <patternFill patternType="solid">
        <fgColor indexed="47"/>
        <bgColor indexed="64"/>
      </patternFill>
    </fill>
    <fill>
      <patternFill patternType="solid">
        <fgColor indexed="27"/>
        <bgColor indexed="64"/>
      </patternFill>
    </fill>
    <fill>
      <patternFill patternType="solid">
        <fgColor indexed="43"/>
        <bgColor indexed="64"/>
      </patternFill>
    </fill>
    <fill>
      <patternFill patternType="solid">
        <fgColor indexed="45"/>
        <bgColor indexed="64"/>
      </patternFill>
    </fill>
    <fill>
      <patternFill patternType="solid">
        <fgColor indexed="53"/>
        <bgColor indexed="64"/>
      </patternFill>
    </fill>
    <fill>
      <patternFill patternType="solid">
        <fgColor indexed="51"/>
        <bgColor indexed="64"/>
      </patternFill>
    </fill>
    <fill>
      <patternFill patternType="solid">
        <fgColor indexed="46"/>
        <bgColor indexed="64"/>
      </patternFill>
    </fill>
    <fill>
      <patternFill patternType="solid">
        <fgColor indexed="45"/>
      </patternFill>
    </fill>
    <fill>
      <patternFill patternType="solid">
        <fgColor indexed="42"/>
      </patternFill>
    </fill>
    <fill>
      <patternFill patternType="solid">
        <fgColor indexed="42"/>
        <bgColor indexed="64"/>
      </patternFill>
    </fill>
    <fill>
      <patternFill patternType="solid">
        <fgColor indexed="9"/>
        <bgColor indexed="64"/>
      </patternFill>
    </fill>
    <fill>
      <patternFill patternType="solid">
        <fgColor indexed="55"/>
        <bgColor indexed="64"/>
      </patternFill>
    </fill>
    <fill>
      <patternFill patternType="solid">
        <fgColor indexed="56"/>
        <bgColor indexed="64"/>
      </patternFill>
    </fill>
    <fill>
      <patternFill patternType="solid">
        <fgColor indexed="54"/>
        <bgColor indexed="64"/>
      </patternFill>
    </fill>
    <fill>
      <patternFill patternType="solid">
        <fgColor indexed="49"/>
        <bgColor indexed="64"/>
      </patternFill>
    </fill>
    <fill>
      <patternFill patternType="solid">
        <fgColor indexed="10"/>
        <bgColor indexed="64"/>
      </patternFill>
    </fill>
    <fill>
      <patternFill patternType="solid">
        <fgColor theme="0"/>
        <bgColor indexed="64"/>
      </patternFill>
    </fill>
  </fills>
  <borders count="12">
    <border>
      <left/>
      <right/>
      <top/>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4">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4" borderId="0" applyNumberFormat="0" applyBorder="0" applyAlignment="0" applyProtection="0">
      <alignment vertical="center"/>
    </xf>
    <xf numFmtId="0" fontId="4" fillId="6" borderId="0" applyNumberFormat="0" applyBorder="0" applyAlignment="0" applyProtection="0">
      <alignment vertical="center"/>
    </xf>
    <xf numFmtId="0" fontId="4" fillId="3"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6" borderId="0" applyNumberFormat="0" applyBorder="0" applyAlignment="0" applyProtection="0">
      <alignment vertical="center"/>
    </xf>
    <xf numFmtId="0" fontId="4" fillId="4"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8" borderId="0" applyNumberFormat="0" applyBorder="0" applyAlignment="0" applyProtection="0">
      <alignment vertical="center"/>
    </xf>
    <xf numFmtId="0" fontId="9" fillId="6" borderId="0" applyNumberFormat="0" applyBorder="0" applyAlignment="0" applyProtection="0">
      <alignment vertical="center"/>
    </xf>
    <xf numFmtId="0" fontId="9" fillId="3" borderId="0" applyNumberFormat="0" applyBorder="0" applyAlignment="0" applyProtection="0">
      <alignment vertical="center"/>
    </xf>
    <xf numFmtId="0" fontId="10" fillId="0" borderId="0" applyNumberFormat="0" applyFill="0" applyBorder="0" applyAlignment="0" applyProtection="0">
      <alignment vertical="center"/>
    </xf>
    <xf numFmtId="0" fontId="6" fillId="0" borderId="1"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5" fillId="0" borderId="0"/>
    <xf numFmtId="0" fontId="5" fillId="0" borderId="0"/>
    <xf numFmtId="0" fontId="5" fillId="0" borderId="0"/>
    <xf numFmtId="0" fontId="5" fillId="0" borderId="0"/>
    <xf numFmtId="0" fontId="3" fillId="6"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14" fillId="0" borderId="4" applyNumberFormat="0" applyFill="0" applyAlignment="0" applyProtection="0">
      <alignment vertical="center"/>
    </xf>
    <xf numFmtId="0" fontId="18" fillId="15" borderId="5" applyNumberFormat="0" applyAlignment="0" applyProtection="0">
      <alignment vertical="center"/>
    </xf>
    <xf numFmtId="0" fontId="17" fillId="16" borderId="6" applyNumberFormat="0" applyAlignment="0" applyProtection="0">
      <alignment vertical="center"/>
    </xf>
    <xf numFmtId="0" fontId="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7" applyNumberFormat="0" applyFill="0" applyAlignment="0" applyProtection="0">
      <alignment vertical="center"/>
    </xf>
    <xf numFmtId="0" fontId="9" fillId="17"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15" fillId="7" borderId="0" applyNumberFormat="0" applyBorder="0" applyAlignment="0" applyProtection="0">
      <alignment vertical="center"/>
    </xf>
    <xf numFmtId="0" fontId="16" fillId="15" borderId="8" applyNumberFormat="0" applyAlignment="0" applyProtection="0">
      <alignment vertical="center"/>
    </xf>
    <xf numFmtId="0" fontId="1" fillId="7" borderId="5" applyNumberFormat="0" applyAlignment="0" applyProtection="0">
      <alignment vertical="center"/>
    </xf>
    <xf numFmtId="0" fontId="12" fillId="4" borderId="9" applyNumberFormat="0" applyFont="0" applyAlignment="0" applyProtection="0">
      <alignment vertical="center"/>
    </xf>
  </cellStyleXfs>
  <cellXfs count="45">
    <xf numFmtId="0" fontId="0" fillId="0" borderId="0" xfId="0">
      <alignment vertical="center"/>
    </xf>
    <xf numFmtId="0" fontId="20" fillId="0" borderId="0" xfId="0" applyFont="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0" xfId="0" applyFont="1" applyFill="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0" xfId="0" applyFont="1" applyFill="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21" fillId="0" borderId="0" xfId="0" applyFont="1" applyFill="1" applyAlignment="1" applyProtection="1">
      <alignment horizontal="center" vertical="center"/>
      <protection locked="0"/>
    </xf>
    <xf numFmtId="0" fontId="21" fillId="21" borderId="0" xfId="0" applyFont="1" applyFill="1" applyBorder="1" applyAlignment="1" applyProtection="1">
      <alignment horizontal="center" vertical="center"/>
      <protection locked="0"/>
    </xf>
    <xf numFmtId="0" fontId="21" fillId="21" borderId="0" xfId="0" applyFont="1" applyFill="1" applyAlignment="1" applyProtection="1">
      <alignment horizontal="center" vertical="center"/>
      <protection locked="0"/>
    </xf>
    <xf numFmtId="49" fontId="20" fillId="0" borderId="0" xfId="0" applyNumberFormat="1" applyFont="1" applyFill="1" applyBorder="1" applyAlignment="1" applyProtection="1">
      <alignment horizontal="center" vertical="center"/>
      <protection locked="0"/>
    </xf>
    <xf numFmtId="176" fontId="20" fillId="0" borderId="0" xfId="0" applyNumberFormat="1"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wrapText="1"/>
      <protection locked="0"/>
    </xf>
    <xf numFmtId="176" fontId="25" fillId="0" borderId="10" xfId="0" applyNumberFormat="1" applyFont="1" applyFill="1" applyBorder="1" applyAlignment="1" applyProtection="1">
      <alignment horizontal="center" vertical="center" wrapText="1"/>
      <protection locked="0"/>
    </xf>
    <xf numFmtId="176" fontId="25" fillId="0" borderId="10" xfId="0" applyNumberFormat="1" applyFont="1" applyFill="1" applyBorder="1" applyAlignment="1" applyProtection="1">
      <alignment horizontal="center" vertical="center"/>
      <protection locked="0"/>
    </xf>
    <xf numFmtId="0" fontId="24" fillId="0" borderId="10" xfId="0" applyFont="1" applyFill="1" applyBorder="1" applyAlignment="1" applyProtection="1">
      <alignment horizontal="center" vertical="center"/>
    </xf>
    <xf numFmtId="0" fontId="24" fillId="0" borderId="0" xfId="0" applyFont="1" applyFill="1" applyAlignment="1" applyProtection="1">
      <alignment horizontal="center" vertical="center"/>
      <protection locked="0"/>
    </xf>
    <xf numFmtId="0" fontId="24" fillId="0" borderId="10" xfId="0" applyFont="1" applyFill="1" applyBorder="1" applyAlignment="1" applyProtection="1">
      <alignment horizontal="center" vertical="center" wrapText="1"/>
      <protection locked="0"/>
    </xf>
    <xf numFmtId="0" fontId="26" fillId="0" borderId="10" xfId="31" applyFont="1" applyFill="1" applyBorder="1" applyAlignment="1" applyProtection="1">
      <alignment horizontal="center" vertical="center"/>
    </xf>
    <xf numFmtId="176" fontId="26" fillId="0" borderId="10" xfId="31" applyNumberFormat="1" applyFont="1" applyFill="1" applyBorder="1" applyAlignment="1" applyProtection="1">
      <alignment horizontal="center" vertical="center"/>
    </xf>
    <xf numFmtId="0" fontId="24" fillId="0" borderId="0" xfId="0" applyFont="1" applyFill="1" applyBorder="1" applyAlignment="1" applyProtection="1">
      <alignment horizontal="center" vertical="center"/>
      <protection locked="0"/>
    </xf>
    <xf numFmtId="0" fontId="24" fillId="0" borderId="10" xfId="31" applyFont="1" applyFill="1" applyBorder="1" applyAlignment="1" applyProtection="1">
      <alignment horizontal="center" vertical="center"/>
    </xf>
    <xf numFmtId="49" fontId="26" fillId="0" borderId="10" xfId="31" applyNumberFormat="1" applyFont="1" applyFill="1" applyBorder="1" applyAlignment="1" applyProtection="1">
      <alignment horizontal="center" vertical="center"/>
    </xf>
    <xf numFmtId="176" fontId="24" fillId="0" borderId="10" xfId="31" applyNumberFormat="1" applyFont="1" applyFill="1" applyBorder="1" applyAlignment="1" applyProtection="1">
      <alignment horizontal="center" vertical="center"/>
    </xf>
    <xf numFmtId="0" fontId="26" fillId="0" borderId="10" xfId="29" applyNumberFormat="1" applyFont="1" applyFill="1" applyBorder="1" applyAlignment="1" applyProtection="1">
      <alignment horizontal="center" vertical="center" wrapText="1"/>
    </xf>
    <xf numFmtId="0" fontId="24" fillId="0" borderId="10" xfId="0" applyNumberFormat="1" applyFont="1" applyFill="1" applyBorder="1" applyAlignment="1" applyProtection="1">
      <alignment horizontal="center" vertical="center"/>
    </xf>
    <xf numFmtId="176" fontId="26" fillId="0" borderId="10" xfId="29" applyNumberFormat="1" applyFont="1" applyFill="1" applyBorder="1" applyAlignment="1" applyProtection="1">
      <alignment horizontal="center" vertical="center" wrapText="1"/>
    </xf>
    <xf numFmtId="0" fontId="27" fillId="0" borderId="10" xfId="0" applyFont="1" applyFill="1" applyBorder="1" applyAlignment="1" applyProtection="1">
      <alignment horizontal="center" vertical="center"/>
    </xf>
    <xf numFmtId="0" fontId="27" fillId="0" borderId="10" xfId="0" applyNumberFormat="1" applyFont="1" applyFill="1" applyBorder="1" applyAlignment="1" applyProtection="1">
      <alignment horizontal="center" vertical="center"/>
    </xf>
    <xf numFmtId="176" fontId="27" fillId="0" borderId="10" xfId="0" applyNumberFormat="1" applyFont="1" applyFill="1" applyBorder="1" applyAlignment="1" applyProtection="1">
      <alignment horizontal="center" vertical="center"/>
    </xf>
    <xf numFmtId="0" fontId="28" fillId="0" borderId="10" xfId="50" applyFont="1" applyFill="1" applyBorder="1" applyAlignment="1" applyProtection="1">
      <alignment horizontal="center" vertical="center"/>
    </xf>
    <xf numFmtId="176" fontId="28" fillId="0" borderId="10" xfId="24" applyNumberFormat="1" applyFont="1" applyFill="1" applyBorder="1" applyAlignment="1" applyProtection="1">
      <alignment horizontal="center" vertical="center"/>
    </xf>
    <xf numFmtId="0" fontId="28" fillId="0" borderId="10" xfId="24" applyFont="1" applyFill="1" applyBorder="1" applyAlignment="1" applyProtection="1">
      <alignment horizontal="center" vertical="center"/>
    </xf>
    <xf numFmtId="176" fontId="26" fillId="0" borderId="10" xfId="30" applyNumberFormat="1" applyFont="1" applyFill="1" applyBorder="1" applyAlignment="1" applyProtection="1">
      <alignment horizontal="center" vertical="center"/>
    </xf>
    <xf numFmtId="176" fontId="26" fillId="0" borderId="10" xfId="32" applyNumberFormat="1" applyFont="1" applyFill="1" applyBorder="1" applyAlignment="1" applyProtection="1">
      <alignment horizontal="center" vertical="center"/>
    </xf>
    <xf numFmtId="0" fontId="27" fillId="0" borderId="0" xfId="0" applyFont="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7" fillId="0" borderId="10" xfId="0" quotePrefix="1" applyNumberFormat="1" applyFont="1" applyBorder="1" applyAlignment="1" applyProtection="1">
      <alignment horizontal="center" vertical="center"/>
    </xf>
    <xf numFmtId="0" fontId="29" fillId="0" borderId="10" xfId="0" applyFont="1" applyFill="1" applyBorder="1" applyAlignment="1" applyProtection="1">
      <alignment horizontal="center" vertical="center"/>
    </xf>
    <xf numFmtId="0" fontId="29" fillId="0" borderId="0"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protection locked="0"/>
    </xf>
    <xf numFmtId="49" fontId="29" fillId="0" borderId="0" xfId="0" applyNumberFormat="1" applyFont="1" applyFill="1" applyBorder="1" applyAlignment="1" applyProtection="1">
      <alignment horizontal="center" vertical="center"/>
      <protection locked="0"/>
    </xf>
    <xf numFmtId="0" fontId="23" fillId="0" borderId="11" xfId="0" applyFont="1" applyFill="1" applyBorder="1" applyAlignment="1" applyProtection="1">
      <alignment horizontal="center" vertical="center" wrapText="1"/>
      <protection locked="0"/>
    </xf>
  </cellXfs>
  <cellStyles count="54">
    <cellStyle name="20% - 强调文字颜色 1" xfId="1" builtinId="30" customBuiltin="1"/>
    <cellStyle name="20% - 强调文字颜色 2" xfId="2" builtinId="34" customBuiltin="1"/>
    <cellStyle name="20% - 强调文字颜色 3" xfId="3" builtinId="38" customBuiltin="1"/>
    <cellStyle name="20% - 强调文字颜色 4" xfId="4" builtinId="42" customBuiltin="1"/>
    <cellStyle name="20% - 强调文字颜色 5" xfId="5" builtinId="46" customBuiltin="1"/>
    <cellStyle name="20% - 强调文字颜色 6" xfId="6" builtinId="50" customBuiltin="1"/>
    <cellStyle name="40% - 强调文字颜色 1" xfId="7" builtinId="31" customBuiltin="1"/>
    <cellStyle name="40% - 强调文字颜色 2" xfId="8" builtinId="35" customBuiltin="1"/>
    <cellStyle name="40% - 强调文字颜色 3" xfId="9" builtinId="39" customBuiltin="1"/>
    <cellStyle name="40% - 强调文字颜色 4" xfId="10" builtinId="43" customBuiltin="1"/>
    <cellStyle name="40% - 强调文字颜色 5" xfId="11" builtinId="47" customBuiltin="1"/>
    <cellStyle name="40% - 强调文字颜色 6" xfId="12" builtinId="51" customBuiltin="1"/>
    <cellStyle name="60% - 强调文字颜色 1" xfId="13" builtinId="32" customBuiltin="1"/>
    <cellStyle name="60% - 强调文字颜色 2" xfId="14" builtinId="36" customBuiltin="1"/>
    <cellStyle name="60% - 强调文字颜色 3" xfId="15" builtinId="40" customBuiltin="1"/>
    <cellStyle name="60% - 强调文字颜色 4" xfId="16" builtinId="44" customBuiltin="1"/>
    <cellStyle name="60% - 强调文字颜色 5" xfId="17" builtinId="48" customBuiltin="1"/>
    <cellStyle name="60% - 强调文字颜色 6" xfId="18" builtinId="52" customBuiltin="1"/>
    <cellStyle name="标题" xfId="19" builtinId="15" customBuiltin="1"/>
    <cellStyle name="标题 1" xfId="20" builtinId="16" customBuiltin="1"/>
    <cellStyle name="标题 2" xfId="21" builtinId="17" customBuiltin="1"/>
    <cellStyle name="标题 3" xfId="22" builtinId="18" customBuiltin="1"/>
    <cellStyle name="标题 4" xfId="23" builtinId="19" customBuiltin="1"/>
    <cellStyle name="差" xfId="24" builtinId="27" customBuiltin="1"/>
    <cellStyle name="差_笔试加面试岗位" xfId="25"/>
    <cellStyle name="差_广东省2015年粤东西北地区乡镇事业单位专项公开招聘笔试成绩" xfId="26"/>
    <cellStyle name="差_免笔试" xfId="27"/>
    <cellStyle name="差_全部笔试成绩" xfId="28"/>
    <cellStyle name="常规" xfId="0" builtinId="0"/>
    <cellStyle name="常规 2" xfId="29"/>
    <cellStyle name="常规 4" xfId="30"/>
    <cellStyle name="常规 5" xfId="31"/>
    <cellStyle name="常规 6" xfId="32"/>
    <cellStyle name="好" xfId="33" builtinId="26" customBuiltin="1"/>
    <cellStyle name="好_笔试加面试岗位" xfId="34"/>
    <cellStyle name="好_广东省2015年粤东西北地区乡镇事业单位专项公开招聘笔试成绩" xfId="35"/>
    <cellStyle name="好_免笔试" xfId="36"/>
    <cellStyle name="好_全部笔试成绩" xfId="37"/>
    <cellStyle name="汇总" xfId="38" builtinId="25" customBuiltin="1"/>
    <cellStyle name="计算" xfId="39" builtinId="22" customBuiltin="1"/>
    <cellStyle name="检查单元格" xfId="40" builtinId="23" customBuiltin="1"/>
    <cellStyle name="解释性文本" xfId="41" builtinId="53" customBuiltin="1"/>
    <cellStyle name="警告文本" xfId="42" builtinId="11" customBuiltin="1"/>
    <cellStyle name="链接单元格" xfId="43" builtinId="24" customBuiltin="1"/>
    <cellStyle name="强调文字颜色 1" xfId="44" builtinId="29" customBuiltin="1"/>
    <cellStyle name="强调文字颜色 2" xfId="45" builtinId="33" customBuiltin="1"/>
    <cellStyle name="强调文字颜色 3" xfId="46" builtinId="37" customBuiltin="1"/>
    <cellStyle name="强调文字颜色 4" xfId="47" builtinId="41" customBuiltin="1"/>
    <cellStyle name="强调文字颜色 5" xfId="48" builtinId="45" customBuiltin="1"/>
    <cellStyle name="强调文字颜色 6" xfId="49" builtinId="49" customBuiltin="1"/>
    <cellStyle name="适中" xfId="50" builtinId="28" customBuiltin="1"/>
    <cellStyle name="输出" xfId="51" builtinId="21" customBuiltin="1"/>
    <cellStyle name="输入" xfId="52" builtinId="20" customBuiltin="1"/>
    <cellStyle name="注释" xfId="53" builtinId="10"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indexed="12"/>
    <pageSetUpPr autoPageBreaks="0" fitToPage="1"/>
  </sheetPr>
  <dimension ref="A1:IM374"/>
  <sheetViews>
    <sheetView tabSelected="1" zoomScaleSheetLayoutView="100" workbookViewId="0">
      <selection activeCell="M12" sqref="M12"/>
    </sheetView>
  </sheetViews>
  <sheetFormatPr defaultRowHeight="12"/>
  <cols>
    <col min="1" max="1" width="18.5" style="2" customWidth="1"/>
    <col min="2" max="2" width="5.75" style="2" customWidth="1"/>
    <col min="3" max="3" width="17.5" style="10" customWidth="1"/>
    <col min="4" max="4" width="11.75" style="11" customWidth="1"/>
    <col min="5" max="5" width="9.75" style="11" customWidth="1"/>
    <col min="6" max="6" width="9.875" style="11" customWidth="1"/>
    <col min="7" max="7" width="6.25" style="2" customWidth="1"/>
    <col min="8" max="8" width="14.25" style="2" hidden="1" customWidth="1"/>
    <col min="9" max="9" width="4.125" style="2" hidden="1" customWidth="1"/>
    <col min="10" max="10" width="9" style="2" customWidth="1"/>
    <col min="11" max="11" width="7.75" style="2" hidden="1" customWidth="1"/>
    <col min="12" max="247" width="9" style="2"/>
    <col min="248" max="16384" width="9" style="1"/>
  </cols>
  <sheetData>
    <row r="1" spans="1:247" ht="59.25" customHeight="1">
      <c r="A1" s="44" t="s">
        <v>677</v>
      </c>
      <c r="B1" s="44"/>
      <c r="C1" s="44"/>
      <c r="D1" s="44"/>
      <c r="E1" s="44"/>
      <c r="F1" s="44"/>
      <c r="G1" s="44"/>
      <c r="H1" s="44"/>
      <c r="I1" s="44"/>
      <c r="J1" s="44"/>
      <c r="K1" s="17"/>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row>
    <row r="2" spans="1:247" ht="33.75" customHeight="1">
      <c r="A2" s="12" t="s">
        <v>0</v>
      </c>
      <c r="B2" s="13" t="s">
        <v>1</v>
      </c>
      <c r="C2" s="12" t="s">
        <v>2</v>
      </c>
      <c r="D2" s="14" t="s">
        <v>673</v>
      </c>
      <c r="E2" s="14" t="s">
        <v>674</v>
      </c>
      <c r="F2" s="15" t="s">
        <v>659</v>
      </c>
      <c r="G2" s="12" t="s">
        <v>660</v>
      </c>
      <c r="H2" s="13" t="s">
        <v>3</v>
      </c>
      <c r="I2" s="18" t="s">
        <v>664</v>
      </c>
      <c r="J2" s="18" t="s">
        <v>665</v>
      </c>
      <c r="K2" s="17"/>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row>
    <row r="3" spans="1:247" s="3" customFormat="1" ht="15" customHeight="1">
      <c r="A3" s="19" t="s">
        <v>43</v>
      </c>
      <c r="B3" s="19" t="s">
        <v>38</v>
      </c>
      <c r="C3" s="19" t="s">
        <v>111</v>
      </c>
      <c r="D3" s="20" t="s">
        <v>112</v>
      </c>
      <c r="E3" s="20">
        <v>79.709999999999994</v>
      </c>
      <c r="F3" s="20">
        <f t="shared" ref="F3:F14" si="0">(D3*0.6)+(E3*0.4)</f>
        <v>80.123999999999995</v>
      </c>
      <c r="G3" s="19">
        <f>RANK(F3,$F$3:$F$14)</f>
        <v>1</v>
      </c>
      <c r="H3" s="19"/>
      <c r="I3" s="16" t="str">
        <f>IF(F3&gt;=55,"及格","")</f>
        <v>及格</v>
      </c>
      <c r="J3" s="16" t="str">
        <f t="shared" ref="J3:J14" si="1">IF(AND(G3&lt;=4,I3="及格"),"是","")</f>
        <v>是</v>
      </c>
      <c r="K3" s="21" t="s">
        <v>669</v>
      </c>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row>
    <row r="4" spans="1:247" s="3" customFormat="1" ht="15" customHeight="1">
      <c r="A4" s="19" t="s">
        <v>43</v>
      </c>
      <c r="B4" s="19" t="s">
        <v>38</v>
      </c>
      <c r="C4" s="19" t="s">
        <v>109</v>
      </c>
      <c r="D4" s="20" t="s">
        <v>110</v>
      </c>
      <c r="E4" s="20">
        <v>76.959999999999994</v>
      </c>
      <c r="F4" s="20">
        <f t="shared" si="0"/>
        <v>79.983999999999995</v>
      </c>
      <c r="G4" s="19">
        <f t="shared" ref="G4:G14" si="2">RANK(F4,$F$3:$F$14)</f>
        <v>2</v>
      </c>
      <c r="H4" s="19"/>
      <c r="I4" s="16" t="str">
        <f t="shared" ref="I4:I67" si="3">IF(F4&gt;=55,"及格","")</f>
        <v>及格</v>
      </c>
      <c r="J4" s="16" t="str">
        <f t="shared" si="1"/>
        <v>是</v>
      </c>
      <c r="K4" s="21" t="s">
        <v>669</v>
      </c>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row>
    <row r="5" spans="1:247" s="3" customFormat="1" ht="15" customHeight="1">
      <c r="A5" s="19" t="s">
        <v>43</v>
      </c>
      <c r="B5" s="19" t="s">
        <v>38</v>
      </c>
      <c r="C5" s="19" t="s">
        <v>115</v>
      </c>
      <c r="D5" s="20" t="s">
        <v>116</v>
      </c>
      <c r="E5" s="20">
        <v>82.04</v>
      </c>
      <c r="F5" s="20">
        <f t="shared" si="0"/>
        <v>78.656000000000006</v>
      </c>
      <c r="G5" s="19">
        <f t="shared" si="2"/>
        <v>3</v>
      </c>
      <c r="H5" s="19"/>
      <c r="I5" s="16" t="str">
        <f t="shared" si="3"/>
        <v>及格</v>
      </c>
      <c r="J5" s="16" t="str">
        <f t="shared" si="1"/>
        <v>是</v>
      </c>
      <c r="K5" s="21" t="s">
        <v>669</v>
      </c>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row>
    <row r="6" spans="1:247" s="3" customFormat="1" ht="15" customHeight="1">
      <c r="A6" s="19" t="s">
        <v>43</v>
      </c>
      <c r="B6" s="19" t="s">
        <v>38</v>
      </c>
      <c r="C6" s="19" t="s">
        <v>113</v>
      </c>
      <c r="D6" s="20" t="s">
        <v>114</v>
      </c>
      <c r="E6" s="20">
        <v>78.319999999999993</v>
      </c>
      <c r="F6" s="20">
        <f t="shared" si="0"/>
        <v>78.128</v>
      </c>
      <c r="G6" s="19">
        <f t="shared" si="2"/>
        <v>4</v>
      </c>
      <c r="H6" s="19"/>
      <c r="I6" s="16" t="str">
        <f t="shared" si="3"/>
        <v>及格</v>
      </c>
      <c r="J6" s="16" t="str">
        <f t="shared" si="1"/>
        <v>是</v>
      </c>
      <c r="K6" s="21" t="s">
        <v>669</v>
      </c>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row>
    <row r="7" spans="1:247" s="3" customFormat="1" ht="15" customHeight="1">
      <c r="A7" s="19" t="s">
        <v>43</v>
      </c>
      <c r="B7" s="19" t="s">
        <v>38</v>
      </c>
      <c r="C7" s="19" t="s">
        <v>119</v>
      </c>
      <c r="D7" s="20" t="s">
        <v>120</v>
      </c>
      <c r="E7" s="20">
        <v>77.819999999999993</v>
      </c>
      <c r="F7" s="20">
        <f t="shared" si="0"/>
        <v>76.128</v>
      </c>
      <c r="G7" s="19">
        <f t="shared" si="2"/>
        <v>5</v>
      </c>
      <c r="H7" s="19"/>
      <c r="I7" s="16" t="str">
        <f t="shared" si="3"/>
        <v>及格</v>
      </c>
      <c r="J7" s="16" t="str">
        <f t="shared" si="1"/>
        <v/>
      </c>
      <c r="K7" s="21" t="s">
        <v>669</v>
      </c>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row>
    <row r="8" spans="1:247" s="3" customFormat="1" ht="15" customHeight="1">
      <c r="A8" s="19" t="s">
        <v>43</v>
      </c>
      <c r="B8" s="19" t="s">
        <v>38</v>
      </c>
      <c r="C8" s="19" t="s">
        <v>128</v>
      </c>
      <c r="D8" s="20" t="s">
        <v>129</v>
      </c>
      <c r="E8" s="20">
        <v>82.11</v>
      </c>
      <c r="F8" s="20">
        <f t="shared" si="0"/>
        <v>75.804000000000002</v>
      </c>
      <c r="G8" s="19">
        <f t="shared" si="2"/>
        <v>6</v>
      </c>
      <c r="H8" s="19"/>
      <c r="I8" s="16" t="str">
        <f t="shared" si="3"/>
        <v>及格</v>
      </c>
      <c r="J8" s="16" t="str">
        <f t="shared" si="1"/>
        <v/>
      </c>
      <c r="K8" s="21" t="s">
        <v>669</v>
      </c>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row>
    <row r="9" spans="1:247" s="3" customFormat="1" ht="15" customHeight="1">
      <c r="A9" s="19" t="s">
        <v>43</v>
      </c>
      <c r="B9" s="19" t="s">
        <v>38</v>
      </c>
      <c r="C9" s="19" t="s">
        <v>123</v>
      </c>
      <c r="D9" s="20" t="s">
        <v>124</v>
      </c>
      <c r="E9" s="20">
        <v>77.64</v>
      </c>
      <c r="F9" s="20">
        <f t="shared" si="0"/>
        <v>74.855999999999995</v>
      </c>
      <c r="G9" s="19">
        <f t="shared" si="2"/>
        <v>7</v>
      </c>
      <c r="H9" s="19"/>
      <c r="I9" s="16" t="str">
        <f t="shared" si="3"/>
        <v>及格</v>
      </c>
      <c r="J9" s="16" t="str">
        <f t="shared" si="1"/>
        <v/>
      </c>
      <c r="K9" s="21" t="s">
        <v>669</v>
      </c>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row>
    <row r="10" spans="1:247" s="3" customFormat="1" ht="15" customHeight="1">
      <c r="A10" s="19" t="s">
        <v>43</v>
      </c>
      <c r="B10" s="19" t="s">
        <v>38</v>
      </c>
      <c r="C10" s="19" t="s">
        <v>130</v>
      </c>
      <c r="D10" s="20" t="s">
        <v>129</v>
      </c>
      <c r="E10" s="20">
        <v>76.36</v>
      </c>
      <c r="F10" s="20">
        <f t="shared" si="0"/>
        <v>73.503999999999991</v>
      </c>
      <c r="G10" s="19">
        <f t="shared" si="2"/>
        <v>8</v>
      </c>
      <c r="H10" s="19"/>
      <c r="I10" s="16" t="str">
        <f t="shared" si="3"/>
        <v>及格</v>
      </c>
      <c r="J10" s="16" t="str">
        <f t="shared" si="1"/>
        <v/>
      </c>
      <c r="K10" s="21" t="s">
        <v>669</v>
      </c>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row>
    <row r="11" spans="1:247" s="3" customFormat="1" ht="15" customHeight="1">
      <c r="A11" s="19" t="s">
        <v>43</v>
      </c>
      <c r="B11" s="19" t="s">
        <v>38</v>
      </c>
      <c r="C11" s="19" t="s">
        <v>127</v>
      </c>
      <c r="D11" s="20" t="s">
        <v>126</v>
      </c>
      <c r="E11" s="20">
        <v>72.569999999999993</v>
      </c>
      <c r="F11" s="20">
        <f t="shared" si="0"/>
        <v>72.587999999999994</v>
      </c>
      <c r="G11" s="19">
        <f t="shared" si="2"/>
        <v>9</v>
      </c>
      <c r="H11" s="19"/>
      <c r="I11" s="16" t="str">
        <f t="shared" si="3"/>
        <v>及格</v>
      </c>
      <c r="J11" s="16" t="str">
        <f t="shared" si="1"/>
        <v/>
      </c>
      <c r="K11" s="21" t="s">
        <v>669</v>
      </c>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row>
    <row r="12" spans="1:247" s="3" customFormat="1" ht="15" customHeight="1">
      <c r="A12" s="19" t="s">
        <v>43</v>
      </c>
      <c r="B12" s="19" t="s">
        <v>38</v>
      </c>
      <c r="C12" s="19" t="s">
        <v>121</v>
      </c>
      <c r="D12" s="20" t="s">
        <v>122</v>
      </c>
      <c r="E12" s="20">
        <v>68.86</v>
      </c>
      <c r="F12" s="20">
        <f t="shared" si="0"/>
        <v>71.703999999999994</v>
      </c>
      <c r="G12" s="19">
        <f t="shared" si="2"/>
        <v>10</v>
      </c>
      <c r="H12" s="19"/>
      <c r="I12" s="16" t="str">
        <f t="shared" si="3"/>
        <v>及格</v>
      </c>
      <c r="J12" s="16" t="str">
        <f t="shared" si="1"/>
        <v/>
      </c>
      <c r="K12" s="21" t="s">
        <v>669</v>
      </c>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row>
    <row r="13" spans="1:247" s="3" customFormat="1" ht="15" customHeight="1">
      <c r="A13" s="19" t="s">
        <v>43</v>
      </c>
      <c r="B13" s="19" t="s">
        <v>38</v>
      </c>
      <c r="C13" s="19" t="s">
        <v>125</v>
      </c>
      <c r="D13" s="20" t="s">
        <v>126</v>
      </c>
      <c r="E13" s="20">
        <v>67.930000000000007</v>
      </c>
      <c r="F13" s="20">
        <f t="shared" si="0"/>
        <v>70.731999999999999</v>
      </c>
      <c r="G13" s="19">
        <f t="shared" si="2"/>
        <v>11</v>
      </c>
      <c r="H13" s="19"/>
      <c r="I13" s="16" t="str">
        <f t="shared" si="3"/>
        <v>及格</v>
      </c>
      <c r="J13" s="16" t="str">
        <f t="shared" si="1"/>
        <v/>
      </c>
      <c r="K13" s="21" t="s">
        <v>669</v>
      </c>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row>
    <row r="14" spans="1:247" s="3" customFormat="1" ht="15" customHeight="1">
      <c r="A14" s="19" t="s">
        <v>43</v>
      </c>
      <c r="B14" s="19" t="s">
        <v>38</v>
      </c>
      <c r="C14" s="19" t="s">
        <v>117</v>
      </c>
      <c r="D14" s="20" t="s">
        <v>118</v>
      </c>
      <c r="E14" s="20">
        <v>59.21</v>
      </c>
      <c r="F14" s="20">
        <f t="shared" si="0"/>
        <v>69.164000000000001</v>
      </c>
      <c r="G14" s="19">
        <f t="shared" si="2"/>
        <v>12</v>
      </c>
      <c r="H14" s="19"/>
      <c r="I14" s="16" t="str">
        <f t="shared" si="3"/>
        <v>及格</v>
      </c>
      <c r="J14" s="16" t="str">
        <f t="shared" si="1"/>
        <v/>
      </c>
      <c r="K14" s="21" t="s">
        <v>669</v>
      </c>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row>
    <row r="15" spans="1:247" s="3" customFormat="1" ht="15" customHeight="1">
      <c r="A15" s="19" t="s">
        <v>44</v>
      </c>
      <c r="B15" s="19" t="s">
        <v>7</v>
      </c>
      <c r="C15" s="19" t="s">
        <v>131</v>
      </c>
      <c r="D15" s="20" t="s">
        <v>114</v>
      </c>
      <c r="E15" s="20">
        <v>87.07</v>
      </c>
      <c r="F15" s="20">
        <f t="shared" ref="F15:F67" si="4">(D15*0.6)+(E15*0.4)</f>
        <v>81.627999999999986</v>
      </c>
      <c r="G15" s="19">
        <f>RANK(F15,$F$15:$F$23)</f>
        <v>1</v>
      </c>
      <c r="H15" s="19"/>
      <c r="I15" s="16" t="str">
        <f t="shared" si="3"/>
        <v>及格</v>
      </c>
      <c r="J15" s="16" t="str">
        <f t="shared" ref="J15:J32" si="5">IF(AND(G15&lt;=3,I15="及格"),"是","")</f>
        <v>是</v>
      </c>
      <c r="K15" s="21" t="s">
        <v>669</v>
      </c>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row>
    <row r="16" spans="1:247" s="3" customFormat="1" ht="15" customHeight="1">
      <c r="A16" s="19" t="s">
        <v>44</v>
      </c>
      <c r="B16" s="19" t="s">
        <v>7</v>
      </c>
      <c r="C16" s="19" t="s">
        <v>132</v>
      </c>
      <c r="D16" s="20" t="s">
        <v>133</v>
      </c>
      <c r="E16" s="20">
        <v>85.39</v>
      </c>
      <c r="F16" s="20">
        <f t="shared" si="4"/>
        <v>80.715999999999994</v>
      </c>
      <c r="G16" s="19">
        <f t="shared" ref="G16:G23" si="6">RANK(F16,$F$15:$F$23)</f>
        <v>2</v>
      </c>
      <c r="H16" s="19"/>
      <c r="I16" s="16" t="str">
        <f t="shared" si="3"/>
        <v>及格</v>
      </c>
      <c r="J16" s="16" t="str">
        <f t="shared" si="5"/>
        <v>是</v>
      </c>
      <c r="K16" s="21" t="s">
        <v>669</v>
      </c>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row>
    <row r="17" spans="1:247" s="3" customFormat="1" ht="15" customHeight="1">
      <c r="A17" s="19" t="s">
        <v>44</v>
      </c>
      <c r="B17" s="19" t="s">
        <v>7</v>
      </c>
      <c r="C17" s="19" t="s">
        <v>134</v>
      </c>
      <c r="D17" s="20" t="s">
        <v>135</v>
      </c>
      <c r="E17" s="20">
        <v>84.86</v>
      </c>
      <c r="F17" s="20">
        <f t="shared" si="4"/>
        <v>79.183999999999997</v>
      </c>
      <c r="G17" s="19">
        <f t="shared" si="6"/>
        <v>3</v>
      </c>
      <c r="H17" s="19"/>
      <c r="I17" s="16" t="str">
        <f t="shared" si="3"/>
        <v>及格</v>
      </c>
      <c r="J17" s="16" t="str">
        <f t="shared" si="5"/>
        <v>是</v>
      </c>
      <c r="K17" s="21" t="s">
        <v>669</v>
      </c>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row>
    <row r="18" spans="1:247" s="3" customFormat="1" ht="15" customHeight="1">
      <c r="A18" s="19" t="s">
        <v>44</v>
      </c>
      <c r="B18" s="19" t="s">
        <v>7</v>
      </c>
      <c r="C18" s="19" t="s">
        <v>136</v>
      </c>
      <c r="D18" s="20" t="s">
        <v>120</v>
      </c>
      <c r="E18" s="20">
        <v>73.930000000000007</v>
      </c>
      <c r="F18" s="20">
        <f t="shared" si="4"/>
        <v>74.572000000000003</v>
      </c>
      <c r="G18" s="19">
        <f t="shared" si="6"/>
        <v>6</v>
      </c>
      <c r="H18" s="19"/>
      <c r="I18" s="16" t="str">
        <f t="shared" si="3"/>
        <v>及格</v>
      </c>
      <c r="J18" s="16" t="str">
        <f t="shared" si="5"/>
        <v/>
      </c>
      <c r="K18" s="21" t="s">
        <v>669</v>
      </c>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row>
    <row r="19" spans="1:247" s="3" customFormat="1" ht="15" customHeight="1">
      <c r="A19" s="19" t="s">
        <v>44</v>
      </c>
      <c r="B19" s="19" t="s">
        <v>7</v>
      </c>
      <c r="C19" s="19" t="s">
        <v>137</v>
      </c>
      <c r="D19" s="20" t="s">
        <v>138</v>
      </c>
      <c r="E19" s="20">
        <v>74.709999999999994</v>
      </c>
      <c r="F19" s="20">
        <f t="shared" si="4"/>
        <v>74.524000000000001</v>
      </c>
      <c r="G19" s="19">
        <f t="shared" si="6"/>
        <v>7</v>
      </c>
      <c r="H19" s="19"/>
      <c r="I19" s="16" t="str">
        <f t="shared" si="3"/>
        <v>及格</v>
      </c>
      <c r="J19" s="16" t="str">
        <f t="shared" si="5"/>
        <v/>
      </c>
      <c r="K19" s="21" t="s">
        <v>669</v>
      </c>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row>
    <row r="20" spans="1:247" s="3" customFormat="1" ht="15" customHeight="1">
      <c r="A20" s="19" t="s">
        <v>44</v>
      </c>
      <c r="B20" s="19" t="s">
        <v>7</v>
      </c>
      <c r="C20" s="19" t="s">
        <v>139</v>
      </c>
      <c r="D20" s="20" t="s">
        <v>140</v>
      </c>
      <c r="E20" s="20">
        <v>76</v>
      </c>
      <c r="F20" s="20">
        <f t="shared" si="4"/>
        <v>74.92</v>
      </c>
      <c r="G20" s="19">
        <f t="shared" si="6"/>
        <v>5</v>
      </c>
      <c r="H20" s="19"/>
      <c r="I20" s="16" t="str">
        <f t="shared" si="3"/>
        <v>及格</v>
      </c>
      <c r="J20" s="16" t="str">
        <f t="shared" si="5"/>
        <v/>
      </c>
      <c r="K20" s="21" t="s">
        <v>669</v>
      </c>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row>
    <row r="21" spans="1:247" s="3" customFormat="1" ht="15" customHeight="1">
      <c r="A21" s="19" t="s">
        <v>44</v>
      </c>
      <c r="B21" s="19" t="s">
        <v>7</v>
      </c>
      <c r="C21" s="19" t="s">
        <v>141</v>
      </c>
      <c r="D21" s="20" t="s">
        <v>142</v>
      </c>
      <c r="E21" s="20">
        <v>75.14</v>
      </c>
      <c r="F21" s="20">
        <f t="shared" si="4"/>
        <v>73.736000000000004</v>
      </c>
      <c r="G21" s="19">
        <f t="shared" si="6"/>
        <v>8</v>
      </c>
      <c r="H21" s="19"/>
      <c r="I21" s="16" t="str">
        <f t="shared" si="3"/>
        <v>及格</v>
      </c>
      <c r="J21" s="16" t="str">
        <f t="shared" si="5"/>
        <v/>
      </c>
      <c r="K21" s="21" t="s">
        <v>669</v>
      </c>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row>
    <row r="22" spans="1:247" s="3" customFormat="1" ht="15" customHeight="1">
      <c r="A22" s="19" t="s">
        <v>44</v>
      </c>
      <c r="B22" s="19" t="s">
        <v>7</v>
      </c>
      <c r="C22" s="19" t="s">
        <v>143</v>
      </c>
      <c r="D22" s="20" t="s">
        <v>126</v>
      </c>
      <c r="E22" s="20">
        <v>78.680000000000007</v>
      </c>
      <c r="F22" s="20">
        <f t="shared" si="4"/>
        <v>75.031999999999996</v>
      </c>
      <c r="G22" s="19">
        <f t="shared" si="6"/>
        <v>4</v>
      </c>
      <c r="H22" s="19"/>
      <c r="I22" s="16" t="str">
        <f t="shared" si="3"/>
        <v>及格</v>
      </c>
      <c r="J22" s="16" t="str">
        <f t="shared" si="5"/>
        <v/>
      </c>
      <c r="K22" s="21" t="s">
        <v>669</v>
      </c>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row>
    <row r="23" spans="1:247" s="3" customFormat="1" ht="15" customHeight="1">
      <c r="A23" s="19" t="s">
        <v>44</v>
      </c>
      <c r="B23" s="19" t="s">
        <v>7</v>
      </c>
      <c r="C23" s="19" t="s">
        <v>144</v>
      </c>
      <c r="D23" s="20" t="s">
        <v>129</v>
      </c>
      <c r="E23" s="20">
        <v>67.790000000000006</v>
      </c>
      <c r="F23" s="20">
        <f t="shared" si="4"/>
        <v>70.075999999999993</v>
      </c>
      <c r="G23" s="19">
        <f t="shared" si="6"/>
        <v>9</v>
      </c>
      <c r="H23" s="19"/>
      <c r="I23" s="16" t="str">
        <f t="shared" si="3"/>
        <v>及格</v>
      </c>
      <c r="J23" s="16" t="str">
        <f t="shared" si="5"/>
        <v/>
      </c>
      <c r="K23" s="21" t="s">
        <v>669</v>
      </c>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row>
    <row r="24" spans="1:247" s="3" customFormat="1" ht="15" customHeight="1">
      <c r="A24" s="19" t="s">
        <v>45</v>
      </c>
      <c r="B24" s="19" t="s">
        <v>7</v>
      </c>
      <c r="C24" s="19" t="s">
        <v>145</v>
      </c>
      <c r="D24" s="20" t="s">
        <v>146</v>
      </c>
      <c r="E24" s="20">
        <v>86.07</v>
      </c>
      <c r="F24" s="20">
        <f t="shared" si="4"/>
        <v>86.867999999999995</v>
      </c>
      <c r="G24" s="19">
        <f>RANK(F24,$F$24:$F$32)</f>
        <v>1</v>
      </c>
      <c r="H24" s="19"/>
      <c r="I24" s="16" t="str">
        <f t="shared" si="3"/>
        <v>及格</v>
      </c>
      <c r="J24" s="16" t="str">
        <f t="shared" si="5"/>
        <v>是</v>
      </c>
      <c r="K24" s="21" t="s">
        <v>669</v>
      </c>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row>
    <row r="25" spans="1:247" s="3" customFormat="1" ht="15" customHeight="1">
      <c r="A25" s="19" t="s">
        <v>45</v>
      </c>
      <c r="B25" s="19" t="s">
        <v>7</v>
      </c>
      <c r="C25" s="19" t="s">
        <v>147</v>
      </c>
      <c r="D25" s="20" t="s">
        <v>148</v>
      </c>
      <c r="E25" s="20">
        <v>83.21</v>
      </c>
      <c r="F25" s="20">
        <f t="shared" si="4"/>
        <v>84.283999999999992</v>
      </c>
      <c r="G25" s="19">
        <f t="shared" ref="G25:G32" si="7">RANK(F25,$F$24:$F$32)</f>
        <v>2</v>
      </c>
      <c r="H25" s="19"/>
      <c r="I25" s="16" t="str">
        <f t="shared" si="3"/>
        <v>及格</v>
      </c>
      <c r="J25" s="16" t="str">
        <f t="shared" si="5"/>
        <v>是</v>
      </c>
      <c r="K25" s="21" t="s">
        <v>669</v>
      </c>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row>
    <row r="26" spans="1:247" s="3" customFormat="1" ht="15" customHeight="1">
      <c r="A26" s="19" t="s">
        <v>45</v>
      </c>
      <c r="B26" s="19" t="s">
        <v>7</v>
      </c>
      <c r="C26" s="19" t="s">
        <v>149</v>
      </c>
      <c r="D26" s="20" t="s">
        <v>150</v>
      </c>
      <c r="E26" s="20">
        <v>0</v>
      </c>
      <c r="F26" s="20">
        <f t="shared" si="4"/>
        <v>50.16</v>
      </c>
      <c r="G26" s="19">
        <f t="shared" si="7"/>
        <v>9</v>
      </c>
      <c r="H26" s="22" t="s">
        <v>663</v>
      </c>
      <c r="I26" s="16" t="str">
        <f t="shared" si="3"/>
        <v/>
      </c>
      <c r="J26" s="16" t="str">
        <f t="shared" si="5"/>
        <v/>
      </c>
      <c r="K26" s="21" t="s">
        <v>669</v>
      </c>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row>
    <row r="27" spans="1:247" s="3" customFormat="1" ht="15" customHeight="1">
      <c r="A27" s="19" t="s">
        <v>45</v>
      </c>
      <c r="B27" s="19" t="s">
        <v>7</v>
      </c>
      <c r="C27" s="19" t="s">
        <v>151</v>
      </c>
      <c r="D27" s="20" t="s">
        <v>150</v>
      </c>
      <c r="E27" s="20">
        <v>80.709999999999994</v>
      </c>
      <c r="F27" s="20">
        <f t="shared" si="4"/>
        <v>82.443999999999988</v>
      </c>
      <c r="G27" s="19">
        <f t="shared" si="7"/>
        <v>4</v>
      </c>
      <c r="H27" s="19"/>
      <c r="I27" s="16" t="str">
        <f t="shared" si="3"/>
        <v>及格</v>
      </c>
      <c r="J27" s="16" t="str">
        <f t="shared" si="5"/>
        <v/>
      </c>
      <c r="K27" s="21" t="s">
        <v>669</v>
      </c>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row>
    <row r="28" spans="1:247" s="5" customFormat="1" ht="15" customHeight="1">
      <c r="A28" s="19" t="s">
        <v>45</v>
      </c>
      <c r="B28" s="19" t="s">
        <v>7</v>
      </c>
      <c r="C28" s="19" t="s">
        <v>152</v>
      </c>
      <c r="D28" s="20" t="s">
        <v>153</v>
      </c>
      <c r="E28" s="20">
        <v>85.54</v>
      </c>
      <c r="F28" s="20">
        <f t="shared" si="4"/>
        <v>83.536000000000001</v>
      </c>
      <c r="G28" s="19">
        <f t="shared" si="7"/>
        <v>3</v>
      </c>
      <c r="H28" s="19"/>
      <c r="I28" s="16" t="str">
        <f t="shared" si="3"/>
        <v>及格</v>
      </c>
      <c r="J28" s="16" t="str">
        <f t="shared" si="5"/>
        <v>是</v>
      </c>
      <c r="K28" s="21" t="s">
        <v>669</v>
      </c>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row>
    <row r="29" spans="1:247" s="3" customFormat="1" ht="15" customHeight="1">
      <c r="A29" s="19" t="s">
        <v>45</v>
      </c>
      <c r="B29" s="19" t="s">
        <v>7</v>
      </c>
      <c r="C29" s="19" t="s">
        <v>154</v>
      </c>
      <c r="D29" s="20" t="s">
        <v>155</v>
      </c>
      <c r="E29" s="20">
        <v>83.11</v>
      </c>
      <c r="F29" s="20">
        <f t="shared" si="4"/>
        <v>81.963999999999999</v>
      </c>
      <c r="G29" s="19">
        <f t="shared" si="7"/>
        <v>5</v>
      </c>
      <c r="H29" s="19"/>
      <c r="I29" s="16" t="str">
        <f t="shared" si="3"/>
        <v>及格</v>
      </c>
      <c r="J29" s="16" t="str">
        <f t="shared" si="5"/>
        <v/>
      </c>
      <c r="K29" s="21" t="s">
        <v>669</v>
      </c>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row>
    <row r="30" spans="1:247" s="3" customFormat="1" ht="15" customHeight="1">
      <c r="A30" s="19" t="s">
        <v>45</v>
      </c>
      <c r="B30" s="19" t="s">
        <v>7</v>
      </c>
      <c r="C30" s="19" t="s">
        <v>156</v>
      </c>
      <c r="D30" s="20" t="s">
        <v>157</v>
      </c>
      <c r="E30" s="20">
        <v>83.43</v>
      </c>
      <c r="F30" s="20">
        <f t="shared" si="4"/>
        <v>80.772000000000006</v>
      </c>
      <c r="G30" s="19">
        <f t="shared" si="7"/>
        <v>7</v>
      </c>
      <c r="H30" s="19"/>
      <c r="I30" s="16" t="str">
        <f t="shared" si="3"/>
        <v>及格</v>
      </c>
      <c r="J30" s="16" t="str">
        <f t="shared" si="5"/>
        <v/>
      </c>
      <c r="K30" s="21" t="s">
        <v>669</v>
      </c>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row>
    <row r="31" spans="1:247" s="3" customFormat="1" ht="15" customHeight="1">
      <c r="A31" s="19" t="s">
        <v>45</v>
      </c>
      <c r="B31" s="19" t="s">
        <v>7</v>
      </c>
      <c r="C31" s="19" t="s">
        <v>158</v>
      </c>
      <c r="D31" s="20" t="s">
        <v>114</v>
      </c>
      <c r="E31" s="20">
        <v>85.89</v>
      </c>
      <c r="F31" s="20">
        <f t="shared" si="4"/>
        <v>81.156000000000006</v>
      </c>
      <c r="G31" s="19">
        <f t="shared" si="7"/>
        <v>6</v>
      </c>
      <c r="H31" s="19"/>
      <c r="I31" s="16" t="str">
        <f t="shared" si="3"/>
        <v>及格</v>
      </c>
      <c r="J31" s="16" t="str">
        <f t="shared" si="5"/>
        <v/>
      </c>
      <c r="K31" s="21" t="s">
        <v>669</v>
      </c>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row>
    <row r="32" spans="1:247" s="3" customFormat="1" ht="15" customHeight="1">
      <c r="A32" s="19" t="s">
        <v>45</v>
      </c>
      <c r="B32" s="19" t="s">
        <v>7</v>
      </c>
      <c r="C32" s="19" t="s">
        <v>159</v>
      </c>
      <c r="D32" s="20" t="s">
        <v>114</v>
      </c>
      <c r="E32" s="20">
        <v>84.25</v>
      </c>
      <c r="F32" s="20">
        <f t="shared" si="4"/>
        <v>80.5</v>
      </c>
      <c r="G32" s="19">
        <f t="shared" si="7"/>
        <v>8</v>
      </c>
      <c r="H32" s="19"/>
      <c r="I32" s="16" t="str">
        <f t="shared" si="3"/>
        <v>及格</v>
      </c>
      <c r="J32" s="16" t="str">
        <f t="shared" si="5"/>
        <v/>
      </c>
      <c r="K32" s="21" t="s">
        <v>669</v>
      </c>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row>
    <row r="33" spans="1:247" s="3" customFormat="1" ht="15" customHeight="1">
      <c r="A33" s="19" t="s">
        <v>46</v>
      </c>
      <c r="B33" s="19" t="s">
        <v>5</v>
      </c>
      <c r="C33" s="19" t="s">
        <v>160</v>
      </c>
      <c r="D33" s="20" t="s">
        <v>161</v>
      </c>
      <c r="E33" s="20">
        <v>75.959999999999994</v>
      </c>
      <c r="F33" s="20">
        <f t="shared" si="4"/>
        <v>74.304000000000002</v>
      </c>
      <c r="G33" s="19">
        <f>RANK(F33,$F$33:$F$38)</f>
        <v>2</v>
      </c>
      <c r="H33" s="19"/>
      <c r="I33" s="16" t="str">
        <f t="shared" si="3"/>
        <v>及格</v>
      </c>
      <c r="J33" s="16" t="str">
        <f t="shared" ref="J33:J38" si="8">IF(AND(G33&lt;=2,I33="及格"),"是","")</f>
        <v>是</v>
      </c>
      <c r="K33" s="21" t="s">
        <v>669</v>
      </c>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row>
    <row r="34" spans="1:247" s="3" customFormat="1" ht="15" customHeight="1">
      <c r="A34" s="19" t="s">
        <v>46</v>
      </c>
      <c r="B34" s="19" t="s">
        <v>5</v>
      </c>
      <c r="C34" s="19" t="s">
        <v>162</v>
      </c>
      <c r="D34" s="20" t="s">
        <v>129</v>
      </c>
      <c r="E34" s="20">
        <v>80.680000000000007</v>
      </c>
      <c r="F34" s="20">
        <f t="shared" si="4"/>
        <v>75.231999999999999</v>
      </c>
      <c r="G34" s="19">
        <f t="shared" ref="G34:G38" si="9">RANK(F34,$F$33:$F$38)</f>
        <v>1</v>
      </c>
      <c r="H34" s="19"/>
      <c r="I34" s="16" t="str">
        <f t="shared" si="3"/>
        <v>及格</v>
      </c>
      <c r="J34" s="16" t="str">
        <f t="shared" si="8"/>
        <v>是</v>
      </c>
      <c r="K34" s="21" t="s">
        <v>669</v>
      </c>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row>
    <row r="35" spans="1:247" s="3" customFormat="1" ht="15" customHeight="1">
      <c r="A35" s="19" t="s">
        <v>46</v>
      </c>
      <c r="B35" s="19" t="s">
        <v>5</v>
      </c>
      <c r="C35" s="19" t="s">
        <v>163</v>
      </c>
      <c r="D35" s="20" t="s">
        <v>164</v>
      </c>
      <c r="E35" s="20">
        <v>74.39</v>
      </c>
      <c r="F35" s="20">
        <f t="shared" si="4"/>
        <v>71.996000000000009</v>
      </c>
      <c r="G35" s="19">
        <f t="shared" si="9"/>
        <v>3</v>
      </c>
      <c r="H35" s="19"/>
      <c r="I35" s="16" t="str">
        <f t="shared" si="3"/>
        <v>及格</v>
      </c>
      <c r="J35" s="16" t="str">
        <f t="shared" si="8"/>
        <v/>
      </c>
      <c r="K35" s="21" t="s">
        <v>669</v>
      </c>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row>
    <row r="36" spans="1:247" s="7" customFormat="1" ht="14.25" customHeight="1">
      <c r="A36" s="19" t="s">
        <v>46</v>
      </c>
      <c r="B36" s="19" t="s">
        <v>5</v>
      </c>
      <c r="C36" s="19" t="s">
        <v>165</v>
      </c>
      <c r="D36" s="20" t="s">
        <v>166</v>
      </c>
      <c r="E36" s="20">
        <v>73.64</v>
      </c>
      <c r="F36" s="20">
        <f t="shared" si="4"/>
        <v>70.73599999999999</v>
      </c>
      <c r="G36" s="19">
        <f t="shared" si="9"/>
        <v>5</v>
      </c>
      <c r="H36" s="19"/>
      <c r="I36" s="16" t="str">
        <f t="shared" si="3"/>
        <v>及格</v>
      </c>
      <c r="J36" s="16" t="str">
        <f t="shared" si="8"/>
        <v/>
      </c>
      <c r="K36" s="21" t="s">
        <v>669</v>
      </c>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row>
    <row r="37" spans="1:247" s="3" customFormat="1" ht="15" customHeight="1">
      <c r="A37" s="19" t="s">
        <v>46</v>
      </c>
      <c r="B37" s="19" t="s">
        <v>5</v>
      </c>
      <c r="C37" s="19" t="s">
        <v>167</v>
      </c>
      <c r="D37" s="20" t="s">
        <v>168</v>
      </c>
      <c r="E37" s="20">
        <v>71.61</v>
      </c>
      <c r="F37" s="20">
        <f t="shared" si="4"/>
        <v>68.843999999999994</v>
      </c>
      <c r="G37" s="19">
        <f t="shared" si="9"/>
        <v>6</v>
      </c>
      <c r="H37" s="19"/>
      <c r="I37" s="16" t="str">
        <f t="shared" si="3"/>
        <v>及格</v>
      </c>
      <c r="J37" s="16" t="str">
        <f t="shared" si="8"/>
        <v/>
      </c>
      <c r="K37" s="21" t="s">
        <v>669</v>
      </c>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row>
    <row r="38" spans="1:247" s="3" customFormat="1" ht="15" customHeight="1">
      <c r="A38" s="19" t="s">
        <v>46</v>
      </c>
      <c r="B38" s="19" t="s">
        <v>5</v>
      </c>
      <c r="C38" s="19" t="s">
        <v>169</v>
      </c>
      <c r="D38" s="20" t="s">
        <v>170</v>
      </c>
      <c r="E38" s="20">
        <v>78.290000000000006</v>
      </c>
      <c r="F38" s="20">
        <f t="shared" si="4"/>
        <v>71.156000000000006</v>
      </c>
      <c r="G38" s="19">
        <f t="shared" si="9"/>
        <v>4</v>
      </c>
      <c r="H38" s="19"/>
      <c r="I38" s="16" t="str">
        <f t="shared" si="3"/>
        <v>及格</v>
      </c>
      <c r="J38" s="16" t="str">
        <f t="shared" si="8"/>
        <v/>
      </c>
      <c r="K38" s="21" t="s">
        <v>669</v>
      </c>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row>
    <row r="39" spans="1:247" s="3" customFormat="1" ht="15" customHeight="1">
      <c r="A39" s="19" t="s">
        <v>47</v>
      </c>
      <c r="B39" s="19" t="s">
        <v>38</v>
      </c>
      <c r="C39" s="19" t="s">
        <v>171</v>
      </c>
      <c r="D39" s="20" t="s">
        <v>172</v>
      </c>
      <c r="E39" s="20">
        <v>79.319999999999993</v>
      </c>
      <c r="F39" s="20">
        <f t="shared" si="4"/>
        <v>81.287999999999997</v>
      </c>
      <c r="G39" s="19">
        <f>RANK(F39,$F$39:$F$51)</f>
        <v>1</v>
      </c>
      <c r="H39" s="19"/>
      <c r="I39" s="16" t="str">
        <f t="shared" si="3"/>
        <v>及格</v>
      </c>
      <c r="J39" s="16" t="str">
        <f t="shared" ref="J39:J51" si="10">IF(AND(G39&lt;=4,I39="及格"),"是","")</f>
        <v>是</v>
      </c>
      <c r="K39" s="21" t="s">
        <v>669</v>
      </c>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row>
    <row r="40" spans="1:247" s="3" customFormat="1" ht="15" customHeight="1">
      <c r="A40" s="19" t="s">
        <v>47</v>
      </c>
      <c r="B40" s="19" t="s">
        <v>38</v>
      </c>
      <c r="C40" s="19" t="s">
        <v>173</v>
      </c>
      <c r="D40" s="20" t="s">
        <v>174</v>
      </c>
      <c r="E40" s="20">
        <v>76.459999999999994</v>
      </c>
      <c r="F40" s="20">
        <f t="shared" si="4"/>
        <v>79.543999999999997</v>
      </c>
      <c r="G40" s="19">
        <f t="shared" ref="G40:G51" si="11">RANK(F40,$F$39:$F$51)</f>
        <v>5</v>
      </c>
      <c r="H40" s="19"/>
      <c r="I40" s="16" t="str">
        <f t="shared" si="3"/>
        <v>及格</v>
      </c>
      <c r="J40" s="16" t="str">
        <f t="shared" si="10"/>
        <v/>
      </c>
      <c r="K40" s="21" t="s">
        <v>669</v>
      </c>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row>
    <row r="41" spans="1:247" s="7" customFormat="1" ht="15" customHeight="1">
      <c r="A41" s="19" t="s">
        <v>47</v>
      </c>
      <c r="B41" s="19" t="s">
        <v>38</v>
      </c>
      <c r="C41" s="19" t="s">
        <v>175</v>
      </c>
      <c r="D41" s="20" t="s">
        <v>176</v>
      </c>
      <c r="E41" s="20">
        <v>80.86</v>
      </c>
      <c r="F41" s="20">
        <f t="shared" si="4"/>
        <v>80.463999999999999</v>
      </c>
      <c r="G41" s="19">
        <f t="shared" si="11"/>
        <v>2</v>
      </c>
      <c r="H41" s="19"/>
      <c r="I41" s="16" t="str">
        <f t="shared" si="3"/>
        <v>及格</v>
      </c>
      <c r="J41" s="16" t="str">
        <f t="shared" si="10"/>
        <v>是</v>
      </c>
      <c r="K41" s="21" t="s">
        <v>669</v>
      </c>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row>
    <row r="42" spans="1:247" s="7" customFormat="1" ht="15" customHeight="1">
      <c r="A42" s="19" t="s">
        <v>47</v>
      </c>
      <c r="B42" s="19" t="s">
        <v>38</v>
      </c>
      <c r="C42" s="19" t="s">
        <v>177</v>
      </c>
      <c r="D42" s="20" t="s">
        <v>178</v>
      </c>
      <c r="E42" s="20">
        <v>77.569999999999993</v>
      </c>
      <c r="F42" s="20">
        <f t="shared" si="4"/>
        <v>78.787999999999997</v>
      </c>
      <c r="G42" s="19">
        <f t="shared" si="11"/>
        <v>6</v>
      </c>
      <c r="H42" s="19"/>
      <c r="I42" s="16" t="str">
        <f t="shared" si="3"/>
        <v>及格</v>
      </c>
      <c r="J42" s="16" t="str">
        <f t="shared" si="10"/>
        <v/>
      </c>
      <c r="K42" s="21" t="s">
        <v>669</v>
      </c>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row>
    <row r="43" spans="1:247" s="7" customFormat="1" ht="15" customHeight="1">
      <c r="A43" s="19" t="s">
        <v>47</v>
      </c>
      <c r="B43" s="19" t="s">
        <v>38</v>
      </c>
      <c r="C43" s="19" t="s">
        <v>179</v>
      </c>
      <c r="D43" s="20" t="s">
        <v>157</v>
      </c>
      <c r="E43" s="20">
        <v>80.86</v>
      </c>
      <c r="F43" s="20">
        <f t="shared" si="4"/>
        <v>79.744</v>
      </c>
      <c r="G43" s="19">
        <f t="shared" si="11"/>
        <v>4</v>
      </c>
      <c r="H43" s="19"/>
      <c r="I43" s="16" t="str">
        <f t="shared" si="3"/>
        <v>及格</v>
      </c>
      <c r="J43" s="16" t="str">
        <f t="shared" si="10"/>
        <v>是</v>
      </c>
      <c r="K43" s="21" t="s">
        <v>669</v>
      </c>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row>
    <row r="44" spans="1:247" s="7" customFormat="1" ht="15" customHeight="1">
      <c r="A44" s="19" t="s">
        <v>47</v>
      </c>
      <c r="B44" s="19" t="s">
        <v>38</v>
      </c>
      <c r="C44" s="19" t="s">
        <v>180</v>
      </c>
      <c r="D44" s="20" t="s">
        <v>181</v>
      </c>
      <c r="E44" s="20">
        <v>74.25</v>
      </c>
      <c r="F44" s="20">
        <f t="shared" si="4"/>
        <v>75.66</v>
      </c>
      <c r="G44" s="19">
        <f t="shared" si="11"/>
        <v>9</v>
      </c>
      <c r="H44" s="19"/>
      <c r="I44" s="16" t="str">
        <f t="shared" si="3"/>
        <v>及格</v>
      </c>
      <c r="J44" s="16" t="str">
        <f t="shared" si="10"/>
        <v/>
      </c>
      <c r="K44" s="21" t="s">
        <v>669</v>
      </c>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row>
    <row r="45" spans="1:247" s="7" customFormat="1" ht="15" customHeight="1">
      <c r="A45" s="19" t="s">
        <v>47</v>
      </c>
      <c r="B45" s="19" t="s">
        <v>38</v>
      </c>
      <c r="C45" s="19" t="s">
        <v>182</v>
      </c>
      <c r="D45" s="20" t="s">
        <v>116</v>
      </c>
      <c r="E45" s="20">
        <v>77.290000000000006</v>
      </c>
      <c r="F45" s="20">
        <f t="shared" si="4"/>
        <v>76.756</v>
      </c>
      <c r="G45" s="19">
        <f t="shared" si="11"/>
        <v>8</v>
      </c>
      <c r="H45" s="19"/>
      <c r="I45" s="16" t="str">
        <f t="shared" si="3"/>
        <v>及格</v>
      </c>
      <c r="J45" s="16" t="str">
        <f t="shared" si="10"/>
        <v/>
      </c>
      <c r="K45" s="21" t="s">
        <v>669</v>
      </c>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row>
    <row r="46" spans="1:247" s="3" customFormat="1" ht="15" customHeight="1">
      <c r="A46" s="19" t="s">
        <v>47</v>
      </c>
      <c r="B46" s="19" t="s">
        <v>38</v>
      </c>
      <c r="C46" s="19" t="s">
        <v>183</v>
      </c>
      <c r="D46" s="20" t="s">
        <v>118</v>
      </c>
      <c r="E46" s="20">
        <v>78.819999999999993</v>
      </c>
      <c r="F46" s="20">
        <f t="shared" si="4"/>
        <v>77.007999999999996</v>
      </c>
      <c r="G46" s="19">
        <f t="shared" si="11"/>
        <v>7</v>
      </c>
      <c r="H46" s="19"/>
      <c r="I46" s="16" t="str">
        <f t="shared" si="3"/>
        <v>及格</v>
      </c>
      <c r="J46" s="16" t="str">
        <f t="shared" si="10"/>
        <v/>
      </c>
      <c r="K46" s="21" t="s">
        <v>669</v>
      </c>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row>
    <row r="47" spans="1:247" s="7" customFormat="1" ht="15" customHeight="1">
      <c r="A47" s="19" t="s">
        <v>47</v>
      </c>
      <c r="B47" s="19" t="s">
        <v>38</v>
      </c>
      <c r="C47" s="19" t="s">
        <v>184</v>
      </c>
      <c r="D47" s="20" t="s">
        <v>185</v>
      </c>
      <c r="E47" s="20">
        <v>86.71</v>
      </c>
      <c r="F47" s="20">
        <f t="shared" si="4"/>
        <v>80.043999999999983</v>
      </c>
      <c r="G47" s="19">
        <f t="shared" si="11"/>
        <v>3</v>
      </c>
      <c r="H47" s="19"/>
      <c r="I47" s="16" t="str">
        <f t="shared" si="3"/>
        <v>及格</v>
      </c>
      <c r="J47" s="16" t="str">
        <f t="shared" si="10"/>
        <v>是</v>
      </c>
      <c r="K47" s="21" t="s">
        <v>669</v>
      </c>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row>
    <row r="48" spans="1:247" s="7" customFormat="1" ht="15" customHeight="1">
      <c r="A48" s="19" t="s">
        <v>47</v>
      </c>
      <c r="B48" s="19" t="s">
        <v>38</v>
      </c>
      <c r="C48" s="19" t="s">
        <v>186</v>
      </c>
      <c r="D48" s="20" t="s">
        <v>187</v>
      </c>
      <c r="E48" s="20">
        <v>70.11</v>
      </c>
      <c r="F48" s="20">
        <f t="shared" si="4"/>
        <v>73.164000000000001</v>
      </c>
      <c r="G48" s="19">
        <f t="shared" si="11"/>
        <v>13</v>
      </c>
      <c r="H48" s="19"/>
      <c r="I48" s="16" t="str">
        <f t="shared" si="3"/>
        <v>及格</v>
      </c>
      <c r="J48" s="16" t="str">
        <f t="shared" si="10"/>
        <v/>
      </c>
      <c r="K48" s="21" t="s">
        <v>669</v>
      </c>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row>
    <row r="49" spans="1:247" s="3" customFormat="1" ht="15" customHeight="1">
      <c r="A49" s="19" t="s">
        <v>47</v>
      </c>
      <c r="B49" s="19" t="s">
        <v>38</v>
      </c>
      <c r="C49" s="19" t="s">
        <v>188</v>
      </c>
      <c r="D49" s="20" t="s">
        <v>120</v>
      </c>
      <c r="E49" s="20">
        <v>76.290000000000006</v>
      </c>
      <c r="F49" s="20">
        <f t="shared" si="4"/>
        <v>75.516000000000005</v>
      </c>
      <c r="G49" s="19">
        <f t="shared" si="11"/>
        <v>11</v>
      </c>
      <c r="H49" s="19"/>
      <c r="I49" s="16" t="str">
        <f t="shared" si="3"/>
        <v>及格</v>
      </c>
      <c r="J49" s="16" t="str">
        <f t="shared" si="10"/>
        <v/>
      </c>
      <c r="K49" s="21" t="s">
        <v>669</v>
      </c>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row>
    <row r="50" spans="1:247" s="3" customFormat="1" ht="15" customHeight="1">
      <c r="A50" s="19" t="s">
        <v>47</v>
      </c>
      <c r="B50" s="19" t="s">
        <v>38</v>
      </c>
      <c r="C50" s="19" t="s">
        <v>189</v>
      </c>
      <c r="D50" s="20" t="s">
        <v>120</v>
      </c>
      <c r="E50" s="20">
        <v>76.569999999999993</v>
      </c>
      <c r="F50" s="20">
        <f t="shared" si="4"/>
        <v>75.628</v>
      </c>
      <c r="G50" s="19">
        <f t="shared" si="11"/>
        <v>10</v>
      </c>
      <c r="H50" s="19"/>
      <c r="I50" s="16" t="str">
        <f t="shared" si="3"/>
        <v>及格</v>
      </c>
      <c r="J50" s="16" t="str">
        <f t="shared" si="10"/>
        <v/>
      </c>
      <c r="K50" s="21" t="s">
        <v>669</v>
      </c>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row>
    <row r="51" spans="1:247" s="7" customFormat="1" ht="15" customHeight="1">
      <c r="A51" s="19" t="s">
        <v>47</v>
      </c>
      <c r="B51" s="19" t="s">
        <v>38</v>
      </c>
      <c r="C51" s="19" t="s">
        <v>190</v>
      </c>
      <c r="D51" s="20" t="s">
        <v>120</v>
      </c>
      <c r="E51" s="20">
        <v>74.209999999999994</v>
      </c>
      <c r="F51" s="20">
        <f t="shared" si="4"/>
        <v>74.683999999999997</v>
      </c>
      <c r="G51" s="19">
        <f t="shared" si="11"/>
        <v>12</v>
      </c>
      <c r="H51" s="19"/>
      <c r="I51" s="16" t="str">
        <f t="shared" si="3"/>
        <v>及格</v>
      </c>
      <c r="J51" s="16" t="str">
        <f t="shared" si="10"/>
        <v/>
      </c>
      <c r="K51" s="21" t="s">
        <v>669</v>
      </c>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row>
    <row r="52" spans="1:247" s="3" customFormat="1" ht="15" customHeight="1">
      <c r="A52" s="19" t="s">
        <v>48</v>
      </c>
      <c r="B52" s="19" t="s">
        <v>5</v>
      </c>
      <c r="C52" s="19" t="s">
        <v>191</v>
      </c>
      <c r="D52" s="20" t="s">
        <v>140</v>
      </c>
      <c r="E52" s="20">
        <v>77.790000000000006</v>
      </c>
      <c r="F52" s="20">
        <f t="shared" si="4"/>
        <v>75.63600000000001</v>
      </c>
      <c r="G52" s="19">
        <f>RANK(F52,$F$52:$F$57)</f>
        <v>5</v>
      </c>
      <c r="H52" s="19"/>
      <c r="I52" s="16" t="str">
        <f t="shared" si="3"/>
        <v>及格</v>
      </c>
      <c r="J52" s="16" t="str">
        <f t="shared" ref="J52:J57" si="12">IF(AND(G52&lt;=2,I52="及格"),"是","")</f>
        <v/>
      </c>
      <c r="K52" s="21" t="s">
        <v>669</v>
      </c>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row>
    <row r="53" spans="1:247" s="3" customFormat="1" ht="15" customHeight="1">
      <c r="A53" s="19" t="s">
        <v>48</v>
      </c>
      <c r="B53" s="19" t="s">
        <v>5</v>
      </c>
      <c r="C53" s="19" t="s">
        <v>192</v>
      </c>
      <c r="D53" s="20" t="s">
        <v>193</v>
      </c>
      <c r="E53" s="20">
        <v>80.209999999999994</v>
      </c>
      <c r="F53" s="20">
        <f t="shared" si="4"/>
        <v>78.163999999999987</v>
      </c>
      <c r="G53" s="19">
        <f t="shared" ref="G53:G57" si="13">RANK(F53,$F$52:$F$57)</f>
        <v>3</v>
      </c>
      <c r="H53" s="19"/>
      <c r="I53" s="16" t="str">
        <f t="shared" si="3"/>
        <v>及格</v>
      </c>
      <c r="J53" s="16" t="str">
        <f t="shared" si="12"/>
        <v/>
      </c>
      <c r="K53" s="21" t="s">
        <v>669</v>
      </c>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row>
    <row r="54" spans="1:247" s="3" customFormat="1" ht="15" customHeight="1">
      <c r="A54" s="19" t="s">
        <v>48</v>
      </c>
      <c r="B54" s="19" t="s">
        <v>5</v>
      </c>
      <c r="C54" s="19" t="s">
        <v>194</v>
      </c>
      <c r="D54" s="20" t="s">
        <v>116</v>
      </c>
      <c r="E54" s="20">
        <v>72.069999999999993</v>
      </c>
      <c r="F54" s="20">
        <f t="shared" si="4"/>
        <v>74.668000000000006</v>
      </c>
      <c r="G54" s="19">
        <f t="shared" si="13"/>
        <v>6</v>
      </c>
      <c r="H54" s="19"/>
      <c r="I54" s="16" t="str">
        <f t="shared" si="3"/>
        <v>及格</v>
      </c>
      <c r="J54" s="16" t="str">
        <f t="shared" si="12"/>
        <v/>
      </c>
      <c r="K54" s="21" t="s">
        <v>669</v>
      </c>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row>
    <row r="55" spans="1:247" s="7" customFormat="1" ht="15" customHeight="1">
      <c r="A55" s="19" t="s">
        <v>48</v>
      </c>
      <c r="B55" s="19" t="s">
        <v>5</v>
      </c>
      <c r="C55" s="23" t="s">
        <v>662</v>
      </c>
      <c r="D55" s="20" t="s">
        <v>195</v>
      </c>
      <c r="E55" s="20">
        <v>87.32</v>
      </c>
      <c r="F55" s="20">
        <f t="shared" si="4"/>
        <v>80.647999999999996</v>
      </c>
      <c r="G55" s="19">
        <f t="shared" si="13"/>
        <v>1</v>
      </c>
      <c r="H55" s="19"/>
      <c r="I55" s="16" t="str">
        <f t="shared" si="3"/>
        <v>及格</v>
      </c>
      <c r="J55" s="16" t="str">
        <f t="shared" si="12"/>
        <v>是</v>
      </c>
      <c r="K55" s="21" t="s">
        <v>669</v>
      </c>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c r="GT55" s="6"/>
      <c r="GU55" s="6"/>
      <c r="GV55" s="6"/>
      <c r="GW55" s="6"/>
      <c r="GX55" s="6"/>
      <c r="GY55" s="6"/>
      <c r="GZ55" s="6"/>
      <c r="HA55" s="6"/>
      <c r="HB55" s="6"/>
      <c r="HC55" s="6"/>
      <c r="HD55" s="6"/>
      <c r="HE55" s="6"/>
      <c r="HF55" s="6"/>
      <c r="HG55" s="6"/>
      <c r="HH55" s="6"/>
      <c r="HI55" s="6"/>
      <c r="HJ55" s="6"/>
      <c r="HK55" s="6"/>
      <c r="HL55" s="6"/>
      <c r="HM55" s="6"/>
      <c r="HN55" s="6"/>
      <c r="HO55" s="6"/>
      <c r="HP55" s="6"/>
      <c r="HQ55" s="6"/>
      <c r="HR55" s="6"/>
      <c r="HS55" s="6"/>
      <c r="HT55" s="6"/>
      <c r="HU55" s="6"/>
      <c r="HV55" s="6"/>
      <c r="HW55" s="6"/>
      <c r="HX55" s="6"/>
      <c r="HY55" s="6"/>
      <c r="HZ55" s="6"/>
      <c r="IA55" s="6"/>
      <c r="IB55" s="6"/>
      <c r="IC55" s="6"/>
      <c r="ID55" s="6"/>
      <c r="IE55" s="6"/>
      <c r="IF55" s="6"/>
      <c r="IG55" s="6"/>
      <c r="IH55" s="6"/>
      <c r="II55" s="6"/>
      <c r="IJ55" s="6"/>
      <c r="IK55" s="6"/>
      <c r="IL55" s="6"/>
      <c r="IM55" s="6"/>
    </row>
    <row r="56" spans="1:247" s="3" customFormat="1" ht="15" customHeight="1">
      <c r="A56" s="19" t="s">
        <v>48</v>
      </c>
      <c r="B56" s="19" t="s">
        <v>5</v>
      </c>
      <c r="C56" s="19" t="s">
        <v>196</v>
      </c>
      <c r="D56" s="20" t="s">
        <v>197</v>
      </c>
      <c r="E56" s="20">
        <v>75.430000000000007</v>
      </c>
      <c r="F56" s="20">
        <f t="shared" si="4"/>
        <v>75.772000000000006</v>
      </c>
      <c r="G56" s="19">
        <f t="shared" si="13"/>
        <v>4</v>
      </c>
      <c r="H56" s="19"/>
      <c r="I56" s="16" t="str">
        <f t="shared" si="3"/>
        <v>及格</v>
      </c>
      <c r="J56" s="16" t="str">
        <f t="shared" si="12"/>
        <v/>
      </c>
      <c r="K56" s="21" t="s">
        <v>669</v>
      </c>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row>
    <row r="57" spans="1:247" s="7" customFormat="1" ht="15" customHeight="1">
      <c r="A57" s="19" t="s">
        <v>48</v>
      </c>
      <c r="B57" s="19" t="s">
        <v>5</v>
      </c>
      <c r="C57" s="19" t="s">
        <v>198</v>
      </c>
      <c r="D57" s="20" t="s">
        <v>197</v>
      </c>
      <c r="E57" s="20">
        <v>81.5</v>
      </c>
      <c r="F57" s="20">
        <f t="shared" si="4"/>
        <v>78.2</v>
      </c>
      <c r="G57" s="19">
        <f t="shared" si="13"/>
        <v>2</v>
      </c>
      <c r="H57" s="19"/>
      <c r="I57" s="16" t="str">
        <f t="shared" si="3"/>
        <v>及格</v>
      </c>
      <c r="J57" s="16" t="str">
        <f t="shared" si="12"/>
        <v>是</v>
      </c>
      <c r="K57" s="21" t="s">
        <v>669</v>
      </c>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row>
    <row r="58" spans="1:247" s="3" customFormat="1" ht="15" customHeight="1">
      <c r="A58" s="19" t="s">
        <v>49</v>
      </c>
      <c r="B58" s="19" t="s">
        <v>14</v>
      </c>
      <c r="C58" s="19" t="s">
        <v>199</v>
      </c>
      <c r="D58" s="20" t="s">
        <v>200</v>
      </c>
      <c r="E58" s="20">
        <v>79.709999999999994</v>
      </c>
      <c r="F58" s="20">
        <f t="shared" si="4"/>
        <v>83.603999999999999</v>
      </c>
      <c r="G58" s="19">
        <f>RANK(F58,$F$58:$F$60)</f>
        <v>2</v>
      </c>
      <c r="H58" s="19"/>
      <c r="I58" s="16" t="str">
        <f t="shared" si="3"/>
        <v>及格</v>
      </c>
      <c r="J58" s="16" t="str">
        <f>IF(AND(G58&lt;=1,I58="及格"),"是","")</f>
        <v/>
      </c>
      <c r="K58" s="21" t="s">
        <v>669</v>
      </c>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row>
    <row r="59" spans="1:247" s="3" customFormat="1" ht="15" customHeight="1">
      <c r="A59" s="19" t="s">
        <v>49</v>
      </c>
      <c r="B59" s="19" t="s">
        <v>14</v>
      </c>
      <c r="C59" s="19" t="s">
        <v>201</v>
      </c>
      <c r="D59" s="20" t="s">
        <v>202</v>
      </c>
      <c r="E59" s="20">
        <v>84.86</v>
      </c>
      <c r="F59" s="20">
        <f t="shared" si="4"/>
        <v>85.304000000000002</v>
      </c>
      <c r="G59" s="19">
        <f t="shared" ref="G59:G60" si="14">RANK(F59,$F$58:$F$60)</f>
        <v>1</v>
      </c>
      <c r="H59" s="19"/>
      <c r="I59" s="16" t="str">
        <f t="shared" si="3"/>
        <v>及格</v>
      </c>
      <c r="J59" s="16" t="str">
        <f>IF(AND(G59&lt;=1,I59="及格"),"是","")</f>
        <v>是</v>
      </c>
      <c r="K59" s="21" t="s">
        <v>669</v>
      </c>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row>
    <row r="60" spans="1:247" s="3" customFormat="1" ht="15" customHeight="1">
      <c r="A60" s="19" t="s">
        <v>49</v>
      </c>
      <c r="B60" s="19" t="s">
        <v>14</v>
      </c>
      <c r="C60" s="19" t="s">
        <v>203</v>
      </c>
      <c r="D60" s="20" t="s">
        <v>204</v>
      </c>
      <c r="E60" s="20">
        <v>80.75</v>
      </c>
      <c r="F60" s="20">
        <f t="shared" si="4"/>
        <v>80.900000000000006</v>
      </c>
      <c r="G60" s="19">
        <f t="shared" si="14"/>
        <v>3</v>
      </c>
      <c r="H60" s="19"/>
      <c r="I60" s="16" t="str">
        <f t="shared" si="3"/>
        <v>及格</v>
      </c>
      <c r="J60" s="16" t="str">
        <f>IF(AND(G60&lt;=1,I60="及格"),"是","")</f>
        <v/>
      </c>
      <c r="K60" s="21" t="s">
        <v>669</v>
      </c>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row>
    <row r="61" spans="1:247" s="3" customFormat="1" ht="15" customHeight="1">
      <c r="A61" s="19" t="s">
        <v>50</v>
      </c>
      <c r="B61" s="19" t="s">
        <v>38</v>
      </c>
      <c r="C61" s="19" t="s">
        <v>205</v>
      </c>
      <c r="D61" s="20" t="s">
        <v>206</v>
      </c>
      <c r="E61" s="20">
        <v>81.209999999999994</v>
      </c>
      <c r="F61" s="20">
        <f t="shared" si="4"/>
        <v>74.963999999999999</v>
      </c>
      <c r="G61" s="19">
        <f>RANK(F61,$F$61:$F$61)</f>
        <v>1</v>
      </c>
      <c r="H61" s="19"/>
      <c r="I61" s="16" t="str">
        <f t="shared" si="3"/>
        <v>及格</v>
      </c>
      <c r="J61" s="16" t="str">
        <f>IF(AND(G61&lt;=4,I61="及格"),"是","")</f>
        <v>是</v>
      </c>
      <c r="K61" s="21" t="s">
        <v>669</v>
      </c>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row>
    <row r="62" spans="1:247" s="3" customFormat="1" ht="15" customHeight="1">
      <c r="A62" s="19" t="s">
        <v>51</v>
      </c>
      <c r="B62" s="19" t="s">
        <v>7</v>
      </c>
      <c r="C62" s="19" t="s">
        <v>207</v>
      </c>
      <c r="D62" s="20" t="s">
        <v>208</v>
      </c>
      <c r="E62" s="20">
        <v>78.36</v>
      </c>
      <c r="F62" s="20">
        <f t="shared" si="4"/>
        <v>71.664000000000001</v>
      </c>
      <c r="G62" s="19">
        <f>RANK(F62,$F$62:$F$62)</f>
        <v>1</v>
      </c>
      <c r="H62" s="19"/>
      <c r="I62" s="16" t="str">
        <f t="shared" si="3"/>
        <v>及格</v>
      </c>
      <c r="J62" s="16" t="str">
        <f>IF(AND(G62&lt;=3,I62="及格"),"是","")</f>
        <v>是</v>
      </c>
      <c r="K62" s="21" t="s">
        <v>669</v>
      </c>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row>
    <row r="63" spans="1:247" s="7" customFormat="1" ht="15" customHeight="1">
      <c r="A63" s="19" t="s">
        <v>52</v>
      </c>
      <c r="B63" s="19" t="s">
        <v>38</v>
      </c>
      <c r="C63" s="19" t="s">
        <v>209</v>
      </c>
      <c r="D63" s="20" t="s">
        <v>210</v>
      </c>
      <c r="E63" s="20">
        <v>79.25</v>
      </c>
      <c r="F63" s="20">
        <f t="shared" si="4"/>
        <v>78.97999999999999</v>
      </c>
      <c r="G63" s="19">
        <f>RANK(F63,$F$63:$F$65)</f>
        <v>2</v>
      </c>
      <c r="H63" s="19"/>
      <c r="I63" s="16" t="str">
        <f t="shared" si="3"/>
        <v>及格</v>
      </c>
      <c r="J63" s="16" t="str">
        <f>IF(AND(G63&lt;=4,I63="及格"),"是","")</f>
        <v>是</v>
      </c>
      <c r="K63" s="21" t="s">
        <v>669</v>
      </c>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c r="GH63" s="6"/>
      <c r="GI63" s="6"/>
      <c r="GJ63" s="6"/>
      <c r="GK63" s="6"/>
      <c r="GL63" s="6"/>
      <c r="GM63" s="6"/>
      <c r="GN63" s="6"/>
      <c r="GO63" s="6"/>
      <c r="GP63" s="6"/>
      <c r="GQ63" s="6"/>
      <c r="GR63" s="6"/>
      <c r="GS63" s="6"/>
      <c r="GT63" s="6"/>
      <c r="GU63" s="6"/>
      <c r="GV63" s="6"/>
      <c r="GW63" s="6"/>
      <c r="GX63" s="6"/>
      <c r="GY63" s="6"/>
      <c r="GZ63" s="6"/>
      <c r="HA63" s="6"/>
      <c r="HB63" s="6"/>
      <c r="HC63" s="6"/>
      <c r="HD63" s="6"/>
      <c r="HE63" s="6"/>
      <c r="HF63" s="6"/>
      <c r="HG63" s="6"/>
      <c r="HH63" s="6"/>
      <c r="HI63" s="6"/>
      <c r="HJ63" s="6"/>
      <c r="HK63" s="6"/>
      <c r="HL63" s="6"/>
      <c r="HM63" s="6"/>
      <c r="HN63" s="6"/>
      <c r="HO63" s="6"/>
      <c r="HP63" s="6"/>
      <c r="HQ63" s="6"/>
      <c r="HR63" s="6"/>
      <c r="HS63" s="6"/>
      <c r="HT63" s="6"/>
      <c r="HU63" s="6"/>
      <c r="HV63" s="6"/>
      <c r="HW63" s="6"/>
      <c r="HX63" s="6"/>
      <c r="HY63" s="6"/>
      <c r="HZ63" s="6"/>
      <c r="IA63" s="6"/>
      <c r="IB63" s="6"/>
      <c r="IC63" s="6"/>
      <c r="ID63" s="6"/>
      <c r="IE63" s="6"/>
      <c r="IF63" s="6"/>
      <c r="IG63" s="6"/>
      <c r="IH63" s="6"/>
      <c r="II63" s="6"/>
      <c r="IJ63" s="6"/>
      <c r="IK63" s="6"/>
      <c r="IL63" s="6"/>
      <c r="IM63" s="6"/>
    </row>
    <row r="64" spans="1:247" s="3" customFormat="1" ht="15" customHeight="1">
      <c r="A64" s="19" t="s">
        <v>52</v>
      </c>
      <c r="B64" s="19" t="s">
        <v>38</v>
      </c>
      <c r="C64" s="19" t="s">
        <v>211</v>
      </c>
      <c r="D64" s="20" t="s">
        <v>212</v>
      </c>
      <c r="E64" s="20">
        <v>82.82</v>
      </c>
      <c r="F64" s="20">
        <f t="shared" si="4"/>
        <v>80.048000000000002</v>
      </c>
      <c r="G64" s="19">
        <f t="shared" ref="G64:G65" si="15">RANK(F64,$F$63:$F$65)</f>
        <v>1</v>
      </c>
      <c r="H64" s="19"/>
      <c r="I64" s="16" t="str">
        <f t="shared" si="3"/>
        <v>及格</v>
      </c>
      <c r="J64" s="16" t="str">
        <f>IF(AND(G64&lt;=4,I64="及格"),"是","")</f>
        <v>是</v>
      </c>
      <c r="K64" s="21" t="s">
        <v>669</v>
      </c>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row>
    <row r="65" spans="1:247" s="3" customFormat="1" ht="15" customHeight="1">
      <c r="A65" s="19" t="s">
        <v>52</v>
      </c>
      <c r="B65" s="19" t="s">
        <v>38</v>
      </c>
      <c r="C65" s="19" t="s">
        <v>213</v>
      </c>
      <c r="D65" s="20" t="s">
        <v>185</v>
      </c>
      <c r="E65" s="20">
        <v>82.21</v>
      </c>
      <c r="F65" s="20">
        <f t="shared" si="4"/>
        <v>78.244</v>
      </c>
      <c r="G65" s="19">
        <f t="shared" si="15"/>
        <v>3</v>
      </c>
      <c r="H65" s="19"/>
      <c r="I65" s="16" t="str">
        <f t="shared" si="3"/>
        <v>及格</v>
      </c>
      <c r="J65" s="16" t="str">
        <f>IF(AND(G65&lt;=4,I65="及格"),"是","")</f>
        <v>是</v>
      </c>
      <c r="K65" s="21" t="s">
        <v>669</v>
      </c>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row>
    <row r="66" spans="1:247" s="3" customFormat="1" ht="15" customHeight="1">
      <c r="A66" s="19" t="s">
        <v>53</v>
      </c>
      <c r="B66" s="19" t="s">
        <v>7</v>
      </c>
      <c r="C66" s="19" t="s">
        <v>214</v>
      </c>
      <c r="D66" s="20" t="s">
        <v>215</v>
      </c>
      <c r="E66" s="20">
        <v>84.39</v>
      </c>
      <c r="F66" s="20">
        <f t="shared" si="4"/>
        <v>87.635999999999996</v>
      </c>
      <c r="G66" s="19">
        <f>RANK(F66,$F$66:$F$71)</f>
        <v>1</v>
      </c>
      <c r="H66" s="19"/>
      <c r="I66" s="16" t="str">
        <f t="shared" si="3"/>
        <v>及格</v>
      </c>
      <c r="J66" s="16" t="str">
        <f t="shared" ref="J66:J72" si="16">IF(AND(G66&lt;=3,I66="及格"),"是","")</f>
        <v>是</v>
      </c>
      <c r="K66" s="21" t="s">
        <v>669</v>
      </c>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row>
    <row r="67" spans="1:247" s="3" customFormat="1" ht="15" customHeight="1">
      <c r="A67" s="19" t="s">
        <v>53</v>
      </c>
      <c r="B67" s="19" t="s">
        <v>7</v>
      </c>
      <c r="C67" s="19" t="s">
        <v>216</v>
      </c>
      <c r="D67" s="20" t="s">
        <v>217</v>
      </c>
      <c r="E67" s="20">
        <v>77.930000000000007</v>
      </c>
      <c r="F67" s="20">
        <f t="shared" si="4"/>
        <v>80.972000000000008</v>
      </c>
      <c r="G67" s="19">
        <f t="shared" ref="G67:G71" si="17">RANK(F67,$F$66:$F$71)</f>
        <v>2</v>
      </c>
      <c r="H67" s="19"/>
      <c r="I67" s="16" t="str">
        <f t="shared" si="3"/>
        <v>及格</v>
      </c>
      <c r="J67" s="16" t="str">
        <f t="shared" si="16"/>
        <v>是</v>
      </c>
      <c r="K67" s="21" t="s">
        <v>669</v>
      </c>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row>
    <row r="68" spans="1:247" s="3" customFormat="1" ht="15" customHeight="1">
      <c r="A68" s="19" t="s">
        <v>53</v>
      </c>
      <c r="B68" s="19" t="s">
        <v>7</v>
      </c>
      <c r="C68" s="19" t="s">
        <v>218</v>
      </c>
      <c r="D68" s="20" t="s">
        <v>210</v>
      </c>
      <c r="E68" s="20">
        <v>73.930000000000007</v>
      </c>
      <c r="F68" s="20">
        <f t="shared" ref="F68:F131" si="18">(D68*0.6)+(E68*0.4)</f>
        <v>76.852000000000004</v>
      </c>
      <c r="G68" s="19">
        <f t="shared" si="17"/>
        <v>4</v>
      </c>
      <c r="H68" s="19"/>
      <c r="I68" s="16" t="str">
        <f t="shared" ref="I68:I131" si="19">IF(F68&gt;=55,"及格","")</f>
        <v>及格</v>
      </c>
      <c r="J68" s="16" t="str">
        <f t="shared" si="16"/>
        <v/>
      </c>
      <c r="K68" s="21" t="s">
        <v>669</v>
      </c>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row>
    <row r="69" spans="1:247" s="3" customFormat="1" ht="15" customHeight="1">
      <c r="A69" s="19" t="s">
        <v>53</v>
      </c>
      <c r="B69" s="19" t="s">
        <v>7</v>
      </c>
      <c r="C69" s="19" t="s">
        <v>219</v>
      </c>
      <c r="D69" s="20" t="s">
        <v>212</v>
      </c>
      <c r="E69" s="20">
        <v>79.040000000000006</v>
      </c>
      <c r="F69" s="20">
        <f t="shared" si="18"/>
        <v>78.536000000000001</v>
      </c>
      <c r="G69" s="19">
        <f t="shared" si="17"/>
        <v>3</v>
      </c>
      <c r="H69" s="19"/>
      <c r="I69" s="16" t="str">
        <f t="shared" si="19"/>
        <v>及格</v>
      </c>
      <c r="J69" s="16" t="str">
        <f t="shared" si="16"/>
        <v>是</v>
      </c>
      <c r="K69" s="21" t="s">
        <v>669</v>
      </c>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row>
    <row r="70" spans="1:247" s="3" customFormat="1" ht="15" customHeight="1">
      <c r="A70" s="19" t="s">
        <v>53</v>
      </c>
      <c r="B70" s="19" t="s">
        <v>7</v>
      </c>
      <c r="C70" s="19" t="s">
        <v>220</v>
      </c>
      <c r="D70" s="20" t="s">
        <v>40</v>
      </c>
      <c r="E70" s="20">
        <v>76.569999999999993</v>
      </c>
      <c r="F70" s="20">
        <f t="shared" si="18"/>
        <v>72.388000000000005</v>
      </c>
      <c r="G70" s="19">
        <f t="shared" si="17"/>
        <v>5</v>
      </c>
      <c r="H70" s="19"/>
      <c r="I70" s="16" t="str">
        <f t="shared" si="19"/>
        <v>及格</v>
      </c>
      <c r="J70" s="16" t="str">
        <f t="shared" si="16"/>
        <v/>
      </c>
      <c r="K70" s="21" t="s">
        <v>669</v>
      </c>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row>
    <row r="71" spans="1:247" s="3" customFormat="1" ht="15" customHeight="1">
      <c r="A71" s="19" t="s">
        <v>53</v>
      </c>
      <c r="B71" s="19" t="s">
        <v>7</v>
      </c>
      <c r="C71" s="19" t="s">
        <v>221</v>
      </c>
      <c r="D71" s="20" t="s">
        <v>166</v>
      </c>
      <c r="E71" s="20">
        <v>76.36</v>
      </c>
      <c r="F71" s="20">
        <f t="shared" si="18"/>
        <v>71.823999999999998</v>
      </c>
      <c r="G71" s="19">
        <f t="shared" si="17"/>
        <v>6</v>
      </c>
      <c r="H71" s="19"/>
      <c r="I71" s="16" t="str">
        <f t="shared" si="19"/>
        <v>及格</v>
      </c>
      <c r="J71" s="16" t="str">
        <f t="shared" si="16"/>
        <v/>
      </c>
      <c r="K71" s="21" t="s">
        <v>669</v>
      </c>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row>
    <row r="72" spans="1:247" s="3" customFormat="1" ht="15" customHeight="1">
      <c r="A72" s="19" t="s">
        <v>54</v>
      </c>
      <c r="B72" s="19" t="s">
        <v>7</v>
      </c>
      <c r="C72" s="19" t="s">
        <v>222</v>
      </c>
      <c r="D72" s="20" t="s">
        <v>208</v>
      </c>
      <c r="E72" s="20">
        <v>90.21</v>
      </c>
      <c r="F72" s="20">
        <f t="shared" si="18"/>
        <v>76.403999999999996</v>
      </c>
      <c r="G72" s="19">
        <f>RANK(F72,$F$72:$F$72)</f>
        <v>1</v>
      </c>
      <c r="H72" s="19"/>
      <c r="I72" s="16" t="str">
        <f t="shared" si="19"/>
        <v>及格</v>
      </c>
      <c r="J72" s="16" t="str">
        <f t="shared" si="16"/>
        <v>是</v>
      </c>
      <c r="K72" s="21" t="s">
        <v>669</v>
      </c>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row>
    <row r="73" spans="1:247" s="9" customFormat="1" ht="15" customHeight="1">
      <c r="A73" s="19" t="s">
        <v>55</v>
      </c>
      <c r="B73" s="19" t="s">
        <v>38</v>
      </c>
      <c r="C73" s="19" t="s">
        <v>223</v>
      </c>
      <c r="D73" s="20" t="s">
        <v>178</v>
      </c>
      <c r="E73" s="20">
        <v>79.89</v>
      </c>
      <c r="F73" s="20">
        <f t="shared" si="18"/>
        <v>79.716000000000008</v>
      </c>
      <c r="G73" s="19">
        <f>RANK(F73,$F$73:$F$76)</f>
        <v>1</v>
      </c>
      <c r="H73" s="19"/>
      <c r="I73" s="16" t="str">
        <f t="shared" si="19"/>
        <v>及格</v>
      </c>
      <c r="J73" s="16" t="str">
        <f>IF(AND(G73&lt;=4,I73="及格"),"是","")</f>
        <v>是</v>
      </c>
      <c r="K73" s="21" t="s">
        <v>669</v>
      </c>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c r="HE73" s="8"/>
      <c r="HF73" s="8"/>
      <c r="HG73" s="8"/>
      <c r="HH73" s="8"/>
      <c r="HI73" s="8"/>
      <c r="HJ73" s="8"/>
      <c r="HK73" s="8"/>
      <c r="HL73" s="8"/>
      <c r="HM73" s="8"/>
      <c r="HN73" s="8"/>
      <c r="HO73" s="8"/>
      <c r="HP73" s="8"/>
      <c r="HQ73" s="8"/>
      <c r="HR73" s="8"/>
      <c r="HS73" s="8"/>
      <c r="HT73" s="8"/>
      <c r="HU73" s="8"/>
      <c r="HV73" s="8"/>
      <c r="HW73" s="8"/>
      <c r="HX73" s="8"/>
      <c r="HY73" s="8"/>
      <c r="HZ73" s="8"/>
      <c r="IA73" s="8"/>
      <c r="IB73" s="8"/>
      <c r="IC73" s="8"/>
      <c r="ID73" s="8"/>
      <c r="IE73" s="8"/>
      <c r="IF73" s="8"/>
      <c r="IG73" s="8"/>
      <c r="IH73" s="8"/>
      <c r="II73" s="8"/>
      <c r="IJ73" s="8"/>
      <c r="IK73" s="8"/>
      <c r="IL73" s="8"/>
      <c r="IM73" s="8"/>
    </row>
    <row r="74" spans="1:247" s="9" customFormat="1" ht="15.75" customHeight="1">
      <c r="A74" s="19" t="s">
        <v>55</v>
      </c>
      <c r="B74" s="19" t="s">
        <v>38</v>
      </c>
      <c r="C74" s="19" t="s">
        <v>224</v>
      </c>
      <c r="D74" s="20" t="s">
        <v>187</v>
      </c>
      <c r="E74" s="20">
        <v>76.209999999999994</v>
      </c>
      <c r="F74" s="20">
        <f t="shared" si="18"/>
        <v>75.603999999999999</v>
      </c>
      <c r="G74" s="19">
        <f t="shared" ref="G74:G76" si="20">RANK(F74,$F$73:$F$76)</f>
        <v>2</v>
      </c>
      <c r="H74" s="19"/>
      <c r="I74" s="16" t="str">
        <f t="shared" si="19"/>
        <v>及格</v>
      </c>
      <c r="J74" s="16" t="str">
        <f>IF(AND(G74&lt;=4,I74="及格"),"是","")</f>
        <v>是</v>
      </c>
      <c r="K74" s="21" t="s">
        <v>669</v>
      </c>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c r="HE74" s="8"/>
      <c r="HF74" s="8"/>
      <c r="HG74" s="8"/>
      <c r="HH74" s="8"/>
      <c r="HI74" s="8"/>
      <c r="HJ74" s="8"/>
      <c r="HK74" s="8"/>
      <c r="HL74" s="8"/>
      <c r="HM74" s="8"/>
      <c r="HN74" s="8"/>
      <c r="HO74" s="8"/>
      <c r="HP74" s="8"/>
      <c r="HQ74" s="8"/>
      <c r="HR74" s="8"/>
      <c r="HS74" s="8"/>
      <c r="HT74" s="8"/>
      <c r="HU74" s="8"/>
      <c r="HV74" s="8"/>
      <c r="HW74" s="8"/>
      <c r="HX74" s="8"/>
      <c r="HY74" s="8"/>
      <c r="HZ74" s="8"/>
      <c r="IA74" s="8"/>
      <c r="IB74" s="8"/>
      <c r="IC74" s="8"/>
      <c r="ID74" s="8"/>
      <c r="IE74" s="8"/>
      <c r="IF74" s="8"/>
      <c r="IG74" s="8"/>
      <c r="IH74" s="8"/>
      <c r="II74" s="8"/>
      <c r="IJ74" s="8"/>
      <c r="IK74" s="8"/>
      <c r="IL74" s="8"/>
      <c r="IM74" s="8"/>
    </row>
    <row r="75" spans="1:247" s="9" customFormat="1" ht="15" customHeight="1">
      <c r="A75" s="19" t="s">
        <v>55</v>
      </c>
      <c r="B75" s="19" t="s">
        <v>38</v>
      </c>
      <c r="C75" s="19" t="s">
        <v>225</v>
      </c>
      <c r="D75" s="20" t="s">
        <v>122</v>
      </c>
      <c r="E75" s="20">
        <v>0</v>
      </c>
      <c r="F75" s="20">
        <f t="shared" si="18"/>
        <v>44.16</v>
      </c>
      <c r="G75" s="19">
        <f t="shared" si="20"/>
        <v>4</v>
      </c>
      <c r="H75" s="22" t="s">
        <v>661</v>
      </c>
      <c r="I75" s="16" t="str">
        <f t="shared" si="19"/>
        <v/>
      </c>
      <c r="J75" s="16" t="str">
        <f>IF(AND(G75&lt;=4,I75="及格"),"是","")</f>
        <v/>
      </c>
      <c r="K75" s="21" t="s">
        <v>669</v>
      </c>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c r="HE75" s="8"/>
      <c r="HF75" s="8"/>
      <c r="HG75" s="8"/>
      <c r="HH75" s="8"/>
      <c r="HI75" s="8"/>
      <c r="HJ75" s="8"/>
      <c r="HK75" s="8"/>
      <c r="HL75" s="8"/>
      <c r="HM75" s="8"/>
      <c r="HN75" s="8"/>
      <c r="HO75" s="8"/>
      <c r="HP75" s="8"/>
      <c r="HQ75" s="8"/>
      <c r="HR75" s="8"/>
      <c r="HS75" s="8"/>
      <c r="HT75" s="8"/>
      <c r="HU75" s="8"/>
      <c r="HV75" s="8"/>
      <c r="HW75" s="8"/>
      <c r="HX75" s="8"/>
      <c r="HY75" s="8"/>
      <c r="HZ75" s="8"/>
      <c r="IA75" s="8"/>
      <c r="IB75" s="8"/>
      <c r="IC75" s="8"/>
      <c r="ID75" s="8"/>
      <c r="IE75" s="8"/>
      <c r="IF75" s="8"/>
      <c r="IG75" s="8"/>
      <c r="IH75" s="8"/>
      <c r="II75" s="8"/>
      <c r="IJ75" s="8"/>
      <c r="IK75" s="8"/>
      <c r="IL75" s="8"/>
      <c r="IM75" s="8"/>
    </row>
    <row r="76" spans="1:247" s="9" customFormat="1" ht="15" customHeight="1">
      <c r="A76" s="19" t="s">
        <v>55</v>
      </c>
      <c r="B76" s="19" t="s">
        <v>38</v>
      </c>
      <c r="C76" s="19" t="s">
        <v>226</v>
      </c>
      <c r="D76" s="20" t="s">
        <v>40</v>
      </c>
      <c r="E76" s="20">
        <v>77.959999999999994</v>
      </c>
      <c r="F76" s="20">
        <f t="shared" si="18"/>
        <v>72.943999999999988</v>
      </c>
      <c r="G76" s="19">
        <f t="shared" si="20"/>
        <v>3</v>
      </c>
      <c r="H76" s="19"/>
      <c r="I76" s="16" t="str">
        <f t="shared" si="19"/>
        <v>及格</v>
      </c>
      <c r="J76" s="16" t="str">
        <f>IF(AND(G76&lt;=4,I76="及格"),"是","")</f>
        <v>是</v>
      </c>
      <c r="K76" s="21" t="s">
        <v>669</v>
      </c>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c r="HE76" s="8"/>
      <c r="HF76" s="8"/>
      <c r="HG76" s="8"/>
      <c r="HH76" s="8"/>
      <c r="HI76" s="8"/>
      <c r="HJ76" s="8"/>
      <c r="HK76" s="8"/>
      <c r="HL76" s="8"/>
      <c r="HM76" s="8"/>
      <c r="HN76" s="8"/>
      <c r="HO76" s="8"/>
      <c r="HP76" s="8"/>
      <c r="HQ76" s="8"/>
      <c r="HR76" s="8"/>
      <c r="HS76" s="8"/>
      <c r="HT76" s="8"/>
      <c r="HU76" s="8"/>
      <c r="HV76" s="8"/>
      <c r="HW76" s="8"/>
      <c r="HX76" s="8"/>
      <c r="HY76" s="8"/>
      <c r="HZ76" s="8"/>
      <c r="IA76" s="8"/>
      <c r="IB76" s="8"/>
      <c r="IC76" s="8"/>
      <c r="ID76" s="8"/>
      <c r="IE76" s="8"/>
      <c r="IF76" s="8"/>
      <c r="IG76" s="8"/>
      <c r="IH76" s="8"/>
      <c r="II76" s="8"/>
      <c r="IJ76" s="8"/>
      <c r="IK76" s="8"/>
      <c r="IL76" s="8"/>
      <c r="IM76" s="8"/>
    </row>
    <row r="77" spans="1:247" s="9" customFormat="1" ht="15" customHeight="1">
      <c r="A77" s="19" t="s">
        <v>56</v>
      </c>
      <c r="B77" s="19" t="s">
        <v>7</v>
      </c>
      <c r="C77" s="19" t="s">
        <v>227</v>
      </c>
      <c r="D77" s="20" t="s">
        <v>193</v>
      </c>
      <c r="E77" s="20">
        <v>69.069999999999993</v>
      </c>
      <c r="F77" s="20">
        <f t="shared" si="18"/>
        <v>73.707999999999998</v>
      </c>
      <c r="G77" s="19">
        <f>RANK(F77,$F$77:$F$79)</f>
        <v>2</v>
      </c>
      <c r="H77" s="19"/>
      <c r="I77" s="16" t="str">
        <f t="shared" si="19"/>
        <v>及格</v>
      </c>
      <c r="J77" s="16" t="str">
        <f>IF(AND(G77&lt;=3,I77="及格"),"是","")</f>
        <v>是</v>
      </c>
      <c r="K77" s="21" t="s">
        <v>669</v>
      </c>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c r="HE77" s="8"/>
      <c r="HF77" s="8"/>
      <c r="HG77" s="8"/>
      <c r="HH77" s="8"/>
      <c r="HI77" s="8"/>
      <c r="HJ77" s="8"/>
      <c r="HK77" s="8"/>
      <c r="HL77" s="8"/>
      <c r="HM77" s="8"/>
      <c r="HN77" s="8"/>
      <c r="HO77" s="8"/>
      <c r="HP77" s="8"/>
      <c r="HQ77" s="8"/>
      <c r="HR77" s="8"/>
      <c r="HS77" s="8"/>
      <c r="HT77" s="8"/>
      <c r="HU77" s="8"/>
      <c r="HV77" s="8"/>
      <c r="HW77" s="8"/>
      <c r="HX77" s="8"/>
      <c r="HY77" s="8"/>
      <c r="HZ77" s="8"/>
      <c r="IA77" s="8"/>
      <c r="IB77" s="8"/>
      <c r="IC77" s="8"/>
      <c r="ID77" s="8"/>
      <c r="IE77" s="8"/>
      <c r="IF77" s="8"/>
      <c r="IG77" s="8"/>
      <c r="IH77" s="8"/>
      <c r="II77" s="8"/>
      <c r="IJ77" s="8"/>
      <c r="IK77" s="8"/>
      <c r="IL77" s="8"/>
      <c r="IM77" s="8"/>
    </row>
    <row r="78" spans="1:247" s="9" customFormat="1" ht="15" customHeight="1">
      <c r="A78" s="19" t="s">
        <v>56</v>
      </c>
      <c r="B78" s="19" t="s">
        <v>7</v>
      </c>
      <c r="C78" s="19" t="s">
        <v>228</v>
      </c>
      <c r="D78" s="20" t="s">
        <v>229</v>
      </c>
      <c r="E78" s="20">
        <v>73.319999999999993</v>
      </c>
      <c r="F78" s="20">
        <f t="shared" si="18"/>
        <v>73.60799999999999</v>
      </c>
      <c r="G78" s="19">
        <f t="shared" ref="G78:G79" si="21">RANK(F78,$F$77:$F$79)</f>
        <v>3</v>
      </c>
      <c r="H78" s="19"/>
      <c r="I78" s="16" t="str">
        <f t="shared" si="19"/>
        <v>及格</v>
      </c>
      <c r="J78" s="16" t="str">
        <f>IF(AND(G78&lt;=3,I78="及格"),"是","")</f>
        <v>是</v>
      </c>
      <c r="K78" s="21" t="s">
        <v>669</v>
      </c>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c r="HE78" s="8"/>
      <c r="HF78" s="8"/>
      <c r="HG78" s="8"/>
      <c r="HH78" s="8"/>
      <c r="HI78" s="8"/>
      <c r="HJ78" s="8"/>
      <c r="HK78" s="8"/>
      <c r="HL78" s="8"/>
      <c r="HM78" s="8"/>
      <c r="HN78" s="8"/>
      <c r="HO78" s="8"/>
      <c r="HP78" s="8"/>
      <c r="HQ78" s="8"/>
      <c r="HR78" s="8"/>
      <c r="HS78" s="8"/>
      <c r="HT78" s="8"/>
      <c r="HU78" s="8"/>
      <c r="HV78" s="8"/>
      <c r="HW78" s="8"/>
      <c r="HX78" s="8"/>
      <c r="HY78" s="8"/>
      <c r="HZ78" s="8"/>
      <c r="IA78" s="8"/>
      <c r="IB78" s="8"/>
      <c r="IC78" s="8"/>
      <c r="ID78" s="8"/>
      <c r="IE78" s="8"/>
      <c r="IF78" s="8"/>
      <c r="IG78" s="8"/>
      <c r="IH78" s="8"/>
      <c r="II78" s="8"/>
      <c r="IJ78" s="8"/>
      <c r="IK78" s="8"/>
      <c r="IL78" s="8"/>
      <c r="IM78" s="8"/>
    </row>
    <row r="79" spans="1:247" s="9" customFormat="1" ht="15" customHeight="1">
      <c r="A79" s="19" t="s">
        <v>56</v>
      </c>
      <c r="B79" s="19" t="s">
        <v>7</v>
      </c>
      <c r="C79" s="19" t="s">
        <v>230</v>
      </c>
      <c r="D79" s="20" t="s">
        <v>231</v>
      </c>
      <c r="E79" s="20">
        <v>77.64</v>
      </c>
      <c r="F79" s="20">
        <f t="shared" si="18"/>
        <v>74.135999999999996</v>
      </c>
      <c r="G79" s="19">
        <f t="shared" si="21"/>
        <v>1</v>
      </c>
      <c r="H79" s="19"/>
      <c r="I79" s="16" t="str">
        <f t="shared" si="19"/>
        <v>及格</v>
      </c>
      <c r="J79" s="16" t="str">
        <f>IF(AND(G79&lt;=3,I79="及格"),"是","")</f>
        <v>是</v>
      </c>
      <c r="K79" s="21" t="s">
        <v>669</v>
      </c>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c r="HE79" s="8"/>
      <c r="HF79" s="8"/>
      <c r="HG79" s="8"/>
      <c r="HH79" s="8"/>
      <c r="HI79" s="8"/>
      <c r="HJ79" s="8"/>
      <c r="HK79" s="8"/>
      <c r="HL79" s="8"/>
      <c r="HM79" s="8"/>
      <c r="HN79" s="8"/>
      <c r="HO79" s="8"/>
      <c r="HP79" s="8"/>
      <c r="HQ79" s="8"/>
      <c r="HR79" s="8"/>
      <c r="HS79" s="8"/>
      <c r="HT79" s="8"/>
      <c r="HU79" s="8"/>
      <c r="HV79" s="8"/>
      <c r="HW79" s="8"/>
      <c r="HX79" s="8"/>
      <c r="HY79" s="8"/>
      <c r="HZ79" s="8"/>
      <c r="IA79" s="8"/>
      <c r="IB79" s="8"/>
      <c r="IC79" s="8"/>
      <c r="ID79" s="8"/>
      <c r="IE79" s="8"/>
      <c r="IF79" s="8"/>
      <c r="IG79" s="8"/>
      <c r="IH79" s="8"/>
      <c r="II79" s="8"/>
      <c r="IJ79" s="8"/>
      <c r="IK79" s="8"/>
      <c r="IL79" s="8"/>
      <c r="IM79" s="8"/>
    </row>
    <row r="80" spans="1:247" s="9" customFormat="1" ht="15" customHeight="1">
      <c r="A80" s="19" t="s">
        <v>57</v>
      </c>
      <c r="B80" s="19" t="s">
        <v>7</v>
      </c>
      <c r="C80" s="19" t="s">
        <v>232</v>
      </c>
      <c r="D80" s="20" t="s">
        <v>150</v>
      </c>
      <c r="E80" s="20">
        <v>75.040000000000006</v>
      </c>
      <c r="F80" s="20">
        <f t="shared" si="18"/>
        <v>80.176000000000002</v>
      </c>
      <c r="G80" s="19">
        <f>RANK(F80,$F$80:$F$80)</f>
        <v>1</v>
      </c>
      <c r="H80" s="19"/>
      <c r="I80" s="16" t="str">
        <f t="shared" si="19"/>
        <v>及格</v>
      </c>
      <c r="J80" s="16" t="str">
        <f>IF(AND(G80&lt;=3,I80="及格"),"是","")</f>
        <v>是</v>
      </c>
      <c r="K80" s="21" t="s">
        <v>669</v>
      </c>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c r="HE80" s="8"/>
      <c r="HF80" s="8"/>
      <c r="HG80" s="8"/>
      <c r="HH80" s="8"/>
      <c r="HI80" s="8"/>
      <c r="HJ80" s="8"/>
      <c r="HK80" s="8"/>
      <c r="HL80" s="8"/>
      <c r="HM80" s="8"/>
      <c r="HN80" s="8"/>
      <c r="HO80" s="8"/>
      <c r="HP80" s="8"/>
      <c r="HQ80" s="8"/>
      <c r="HR80" s="8"/>
      <c r="HS80" s="8"/>
      <c r="HT80" s="8"/>
      <c r="HU80" s="8"/>
      <c r="HV80" s="8"/>
      <c r="HW80" s="8"/>
      <c r="HX80" s="8"/>
      <c r="HY80" s="8"/>
      <c r="HZ80" s="8"/>
      <c r="IA80" s="8"/>
      <c r="IB80" s="8"/>
      <c r="IC80" s="8"/>
      <c r="ID80" s="8"/>
      <c r="IE80" s="8"/>
      <c r="IF80" s="8"/>
      <c r="IG80" s="8"/>
      <c r="IH80" s="8"/>
      <c r="II80" s="8"/>
      <c r="IJ80" s="8"/>
      <c r="IK80" s="8"/>
      <c r="IL80" s="8"/>
      <c r="IM80" s="8"/>
    </row>
    <row r="81" spans="1:247" s="9" customFormat="1" ht="15" customHeight="1">
      <c r="A81" s="19" t="s">
        <v>58</v>
      </c>
      <c r="B81" s="19" t="s">
        <v>14</v>
      </c>
      <c r="C81" s="19" t="s">
        <v>233</v>
      </c>
      <c r="D81" s="20" t="s">
        <v>234</v>
      </c>
      <c r="E81" s="20">
        <v>72.25</v>
      </c>
      <c r="F81" s="20">
        <f t="shared" si="18"/>
        <v>73.3</v>
      </c>
      <c r="G81" s="19">
        <f>RANK(F81,$F$81:$F$81)</f>
        <v>1</v>
      </c>
      <c r="H81" s="19"/>
      <c r="I81" s="16" t="str">
        <f t="shared" si="19"/>
        <v>及格</v>
      </c>
      <c r="J81" s="16" t="str">
        <f>IF(AND(G81&lt;=1,I81="及格"),"是","")</f>
        <v>是</v>
      </c>
      <c r="K81" s="21" t="s">
        <v>669</v>
      </c>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c r="HE81" s="8"/>
      <c r="HF81" s="8"/>
      <c r="HG81" s="8"/>
      <c r="HH81" s="8"/>
      <c r="HI81" s="8"/>
      <c r="HJ81" s="8"/>
      <c r="HK81" s="8"/>
      <c r="HL81" s="8"/>
      <c r="HM81" s="8"/>
      <c r="HN81" s="8"/>
      <c r="HO81" s="8"/>
      <c r="HP81" s="8"/>
      <c r="HQ81" s="8"/>
      <c r="HR81" s="8"/>
      <c r="HS81" s="8"/>
      <c r="HT81" s="8"/>
      <c r="HU81" s="8"/>
      <c r="HV81" s="8"/>
      <c r="HW81" s="8"/>
      <c r="HX81" s="8"/>
      <c r="HY81" s="8"/>
      <c r="HZ81" s="8"/>
      <c r="IA81" s="8"/>
      <c r="IB81" s="8"/>
      <c r="IC81" s="8"/>
      <c r="ID81" s="8"/>
      <c r="IE81" s="8"/>
      <c r="IF81" s="8"/>
      <c r="IG81" s="8"/>
      <c r="IH81" s="8"/>
      <c r="II81" s="8"/>
      <c r="IJ81" s="8"/>
      <c r="IK81" s="8"/>
      <c r="IL81" s="8"/>
      <c r="IM81" s="8"/>
    </row>
    <row r="82" spans="1:247" s="9" customFormat="1" ht="15" customHeight="1">
      <c r="A82" s="19" t="s">
        <v>59</v>
      </c>
      <c r="B82" s="19" t="s">
        <v>5</v>
      </c>
      <c r="C82" s="19" t="s">
        <v>235</v>
      </c>
      <c r="D82" s="20" t="s">
        <v>176</v>
      </c>
      <c r="E82" s="20">
        <v>75.64</v>
      </c>
      <c r="F82" s="20">
        <f t="shared" si="18"/>
        <v>78.376000000000005</v>
      </c>
      <c r="G82" s="19">
        <f>RANK(F82,$F$82:$F$82)</f>
        <v>1</v>
      </c>
      <c r="H82" s="19"/>
      <c r="I82" s="16" t="str">
        <f t="shared" si="19"/>
        <v>及格</v>
      </c>
      <c r="J82" s="16" t="str">
        <f>IF(AND(G82&lt;=2,I82="及格"),"是","")</f>
        <v>是</v>
      </c>
      <c r="K82" s="21" t="s">
        <v>669</v>
      </c>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c r="HE82" s="8"/>
      <c r="HF82" s="8"/>
      <c r="HG82" s="8"/>
      <c r="HH82" s="8"/>
      <c r="HI82" s="8"/>
      <c r="HJ82" s="8"/>
      <c r="HK82" s="8"/>
      <c r="HL82" s="8"/>
      <c r="HM82" s="8"/>
      <c r="HN82" s="8"/>
      <c r="HO82" s="8"/>
      <c r="HP82" s="8"/>
      <c r="HQ82" s="8"/>
      <c r="HR82" s="8"/>
      <c r="HS82" s="8"/>
      <c r="HT82" s="8"/>
      <c r="HU82" s="8"/>
      <c r="HV82" s="8"/>
      <c r="HW82" s="8"/>
      <c r="HX82" s="8"/>
      <c r="HY82" s="8"/>
      <c r="HZ82" s="8"/>
      <c r="IA82" s="8"/>
      <c r="IB82" s="8"/>
      <c r="IC82" s="8"/>
      <c r="ID82" s="8"/>
      <c r="IE82" s="8"/>
      <c r="IF82" s="8"/>
      <c r="IG82" s="8"/>
      <c r="IH82" s="8"/>
      <c r="II82" s="8"/>
      <c r="IJ82" s="8"/>
      <c r="IK82" s="8"/>
      <c r="IL82" s="8"/>
      <c r="IM82" s="8"/>
    </row>
    <row r="83" spans="1:247" s="3" customFormat="1" ht="15" customHeight="1">
      <c r="A83" s="19" t="s">
        <v>60</v>
      </c>
      <c r="B83" s="19" t="s">
        <v>5</v>
      </c>
      <c r="C83" s="19" t="s">
        <v>236</v>
      </c>
      <c r="D83" s="20" t="s">
        <v>174</v>
      </c>
      <c r="E83" s="20">
        <v>84.5</v>
      </c>
      <c r="F83" s="20">
        <f t="shared" si="18"/>
        <v>82.759999999999991</v>
      </c>
      <c r="G83" s="19">
        <f>RANK(F83,$F$83:$F$84)</f>
        <v>1</v>
      </c>
      <c r="H83" s="19"/>
      <c r="I83" s="16" t="str">
        <f t="shared" si="19"/>
        <v>及格</v>
      </c>
      <c r="J83" s="16" t="str">
        <f>IF(AND(G83&lt;=2,I83="及格"),"是","")</f>
        <v>是</v>
      </c>
      <c r="K83" s="21" t="s">
        <v>669</v>
      </c>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row>
    <row r="84" spans="1:247" s="3" customFormat="1" ht="15" customHeight="1">
      <c r="A84" s="19" t="s">
        <v>60</v>
      </c>
      <c r="B84" s="19" t="s">
        <v>5</v>
      </c>
      <c r="C84" s="19" t="s">
        <v>237</v>
      </c>
      <c r="D84" s="20" t="s">
        <v>122</v>
      </c>
      <c r="E84" s="20">
        <v>75.39</v>
      </c>
      <c r="F84" s="20">
        <f t="shared" si="18"/>
        <v>74.316000000000003</v>
      </c>
      <c r="G84" s="19">
        <f>RANK(F84,$F$83:$F$84)</f>
        <v>2</v>
      </c>
      <c r="H84" s="19"/>
      <c r="I84" s="16" t="str">
        <f t="shared" si="19"/>
        <v>及格</v>
      </c>
      <c r="J84" s="16" t="str">
        <f>IF(AND(G84&lt;=2,I84="及格"),"是","")</f>
        <v>是</v>
      </c>
      <c r="K84" s="21" t="s">
        <v>669</v>
      </c>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row>
    <row r="85" spans="1:247" s="3" customFormat="1" ht="15" customHeight="1">
      <c r="A85" s="19" t="s">
        <v>61</v>
      </c>
      <c r="B85" s="19" t="s">
        <v>7</v>
      </c>
      <c r="C85" s="19" t="s">
        <v>238</v>
      </c>
      <c r="D85" s="20" t="s">
        <v>239</v>
      </c>
      <c r="E85" s="20">
        <v>82.11</v>
      </c>
      <c r="F85" s="20">
        <f t="shared" si="18"/>
        <v>84.683999999999997</v>
      </c>
      <c r="G85" s="19">
        <f>RANK(F85,$F$85:$F$86)</f>
        <v>1</v>
      </c>
      <c r="H85" s="19"/>
      <c r="I85" s="16" t="str">
        <f t="shared" si="19"/>
        <v>及格</v>
      </c>
      <c r="J85" s="16" t="str">
        <f>IF(AND(G85&lt;=3,I85="及格"),"是","")</f>
        <v>是</v>
      </c>
      <c r="K85" s="21" t="s">
        <v>669</v>
      </c>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row>
    <row r="86" spans="1:247" s="3" customFormat="1" ht="15" customHeight="1">
      <c r="A86" s="19" t="s">
        <v>61</v>
      </c>
      <c r="B86" s="19" t="s">
        <v>7</v>
      </c>
      <c r="C86" s="19" t="s">
        <v>240</v>
      </c>
      <c r="D86" s="20" t="s">
        <v>116</v>
      </c>
      <c r="E86" s="20">
        <v>70.75</v>
      </c>
      <c r="F86" s="20">
        <f t="shared" si="18"/>
        <v>74.14</v>
      </c>
      <c r="G86" s="19">
        <f>RANK(F86,$F$85:$F$86)</f>
        <v>2</v>
      </c>
      <c r="H86" s="19"/>
      <c r="I86" s="16" t="str">
        <f t="shared" si="19"/>
        <v>及格</v>
      </c>
      <c r="J86" s="16" t="str">
        <f>IF(AND(G86&lt;=3,I86="及格"),"是","")</f>
        <v>是</v>
      </c>
      <c r="K86" s="21" t="s">
        <v>669</v>
      </c>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row>
    <row r="87" spans="1:247" s="3" customFormat="1" ht="15" customHeight="1">
      <c r="A87" s="19" t="s">
        <v>62</v>
      </c>
      <c r="B87" s="19" t="s">
        <v>5</v>
      </c>
      <c r="C87" s="19" t="s">
        <v>241</v>
      </c>
      <c r="D87" s="20" t="s">
        <v>155</v>
      </c>
      <c r="E87" s="20">
        <v>78.89</v>
      </c>
      <c r="F87" s="20">
        <f t="shared" si="18"/>
        <v>80.275999999999996</v>
      </c>
      <c r="G87" s="19">
        <f>RANK(F87,$F$87:$F$90)</f>
        <v>2</v>
      </c>
      <c r="H87" s="19"/>
      <c r="I87" s="16" t="str">
        <f t="shared" si="19"/>
        <v>及格</v>
      </c>
      <c r="J87" s="16" t="str">
        <f t="shared" ref="J87:J104" si="22">IF(AND(G87&lt;=2,I87="及格"),"是","")</f>
        <v>是</v>
      </c>
      <c r="K87" s="21" t="s">
        <v>669</v>
      </c>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row>
    <row r="88" spans="1:247" s="3" customFormat="1" ht="15" customHeight="1">
      <c r="A88" s="19" t="s">
        <v>62</v>
      </c>
      <c r="B88" s="19" t="s">
        <v>5</v>
      </c>
      <c r="C88" s="19" t="s">
        <v>242</v>
      </c>
      <c r="D88" s="20" t="s">
        <v>176</v>
      </c>
      <c r="E88" s="20">
        <v>81.75</v>
      </c>
      <c r="F88" s="20">
        <f t="shared" si="18"/>
        <v>80.819999999999993</v>
      </c>
      <c r="G88" s="19">
        <f t="shared" ref="G88:G90" si="23">RANK(F88,$F$87:$F$90)</f>
        <v>1</v>
      </c>
      <c r="H88" s="19"/>
      <c r="I88" s="16" t="str">
        <f t="shared" si="19"/>
        <v>及格</v>
      </c>
      <c r="J88" s="16" t="str">
        <f t="shared" si="22"/>
        <v>是</v>
      </c>
      <c r="K88" s="21" t="s">
        <v>669</v>
      </c>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row>
    <row r="89" spans="1:247" s="3" customFormat="1" ht="15" customHeight="1">
      <c r="A89" s="19" t="s">
        <v>62</v>
      </c>
      <c r="B89" s="19" t="s">
        <v>5</v>
      </c>
      <c r="C89" s="19" t="s">
        <v>243</v>
      </c>
      <c r="D89" s="20" t="s">
        <v>244</v>
      </c>
      <c r="E89" s="20">
        <v>81.14</v>
      </c>
      <c r="F89" s="20">
        <f t="shared" si="18"/>
        <v>79.975999999999999</v>
      </c>
      <c r="G89" s="19">
        <f t="shared" si="23"/>
        <v>3</v>
      </c>
      <c r="H89" s="19"/>
      <c r="I89" s="16" t="str">
        <f t="shared" si="19"/>
        <v>及格</v>
      </c>
      <c r="J89" s="16" t="str">
        <f t="shared" si="22"/>
        <v/>
      </c>
      <c r="K89" s="21" t="s">
        <v>669</v>
      </c>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row>
    <row r="90" spans="1:247" s="3" customFormat="1" ht="15" customHeight="1">
      <c r="A90" s="19" t="s">
        <v>62</v>
      </c>
      <c r="B90" s="19" t="s">
        <v>5</v>
      </c>
      <c r="C90" s="19" t="s">
        <v>245</v>
      </c>
      <c r="D90" s="20" t="s">
        <v>246</v>
      </c>
      <c r="E90" s="20">
        <v>75.709999999999994</v>
      </c>
      <c r="F90" s="20">
        <f t="shared" si="18"/>
        <v>76.603999999999999</v>
      </c>
      <c r="G90" s="19">
        <f t="shared" si="23"/>
        <v>4</v>
      </c>
      <c r="H90" s="19"/>
      <c r="I90" s="16" t="str">
        <f t="shared" si="19"/>
        <v>及格</v>
      </c>
      <c r="J90" s="16" t="str">
        <f t="shared" si="22"/>
        <v/>
      </c>
      <c r="K90" s="21" t="s">
        <v>669</v>
      </c>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row>
    <row r="91" spans="1:247" s="3" customFormat="1" ht="15" customHeight="1">
      <c r="A91" s="19" t="s">
        <v>63</v>
      </c>
      <c r="B91" s="19" t="s">
        <v>5</v>
      </c>
      <c r="C91" s="19" t="s">
        <v>247</v>
      </c>
      <c r="D91" s="20" t="s">
        <v>212</v>
      </c>
      <c r="E91" s="20">
        <v>80.14</v>
      </c>
      <c r="F91" s="20">
        <f t="shared" si="18"/>
        <v>78.975999999999999</v>
      </c>
      <c r="G91" s="19">
        <f>RANK(F91,$F$91:$F$92)</f>
        <v>1</v>
      </c>
      <c r="H91" s="19"/>
      <c r="I91" s="16" t="str">
        <f t="shared" si="19"/>
        <v>及格</v>
      </c>
      <c r="J91" s="16" t="str">
        <f t="shared" si="22"/>
        <v>是</v>
      </c>
      <c r="K91" s="21" t="s">
        <v>669</v>
      </c>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row>
    <row r="92" spans="1:247" s="3" customFormat="1" ht="15" customHeight="1">
      <c r="A92" s="19" t="s">
        <v>63</v>
      </c>
      <c r="B92" s="19" t="s">
        <v>5</v>
      </c>
      <c r="C92" s="19" t="s">
        <v>248</v>
      </c>
      <c r="D92" s="20" t="s">
        <v>114</v>
      </c>
      <c r="E92" s="20">
        <v>78.319999999999993</v>
      </c>
      <c r="F92" s="20">
        <f t="shared" si="18"/>
        <v>78.128</v>
      </c>
      <c r="G92" s="19">
        <f>RANK(F92,$F$91:$F$92)</f>
        <v>2</v>
      </c>
      <c r="H92" s="19"/>
      <c r="I92" s="16" t="str">
        <f t="shared" si="19"/>
        <v>及格</v>
      </c>
      <c r="J92" s="16" t="str">
        <f t="shared" si="22"/>
        <v>是</v>
      </c>
      <c r="K92" s="21" t="s">
        <v>669</v>
      </c>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row>
    <row r="93" spans="1:247" s="9" customFormat="1" ht="15" customHeight="1">
      <c r="A93" s="19" t="s">
        <v>64</v>
      </c>
      <c r="B93" s="19" t="s">
        <v>5</v>
      </c>
      <c r="C93" s="19" t="s">
        <v>249</v>
      </c>
      <c r="D93" s="20" t="s">
        <v>250</v>
      </c>
      <c r="E93" s="20">
        <v>74.75</v>
      </c>
      <c r="F93" s="20">
        <f t="shared" si="18"/>
        <v>81.86</v>
      </c>
      <c r="G93" s="19">
        <f>RANK(F93,$F$93:$F$96)</f>
        <v>1</v>
      </c>
      <c r="H93" s="19"/>
      <c r="I93" s="16" t="str">
        <f t="shared" si="19"/>
        <v>及格</v>
      </c>
      <c r="J93" s="16" t="str">
        <f t="shared" si="22"/>
        <v>是</v>
      </c>
      <c r="K93" s="21" t="s">
        <v>669</v>
      </c>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c r="GH93" s="8"/>
      <c r="GI93" s="8"/>
      <c r="GJ93" s="8"/>
      <c r="GK93" s="8"/>
      <c r="GL93" s="8"/>
      <c r="GM93" s="8"/>
      <c r="GN93" s="8"/>
      <c r="GO93" s="8"/>
      <c r="GP93" s="8"/>
      <c r="GQ93" s="8"/>
      <c r="GR93" s="8"/>
      <c r="GS93" s="8"/>
      <c r="GT93" s="8"/>
      <c r="GU93" s="8"/>
      <c r="GV93" s="8"/>
      <c r="GW93" s="8"/>
      <c r="GX93" s="8"/>
      <c r="GY93" s="8"/>
      <c r="GZ93" s="8"/>
      <c r="HA93" s="8"/>
      <c r="HB93" s="8"/>
      <c r="HC93" s="8"/>
      <c r="HD93" s="8"/>
      <c r="HE93" s="8"/>
      <c r="HF93" s="8"/>
      <c r="HG93" s="8"/>
      <c r="HH93" s="8"/>
      <c r="HI93" s="8"/>
      <c r="HJ93" s="8"/>
      <c r="HK93" s="8"/>
      <c r="HL93" s="8"/>
      <c r="HM93" s="8"/>
      <c r="HN93" s="8"/>
      <c r="HO93" s="8"/>
      <c r="HP93" s="8"/>
      <c r="HQ93" s="8"/>
      <c r="HR93" s="8"/>
      <c r="HS93" s="8"/>
      <c r="HT93" s="8"/>
      <c r="HU93" s="8"/>
      <c r="HV93" s="8"/>
      <c r="HW93" s="8"/>
      <c r="HX93" s="8"/>
      <c r="HY93" s="8"/>
      <c r="HZ93" s="8"/>
      <c r="IA93" s="8"/>
      <c r="IB93" s="8"/>
      <c r="IC93" s="8"/>
      <c r="ID93" s="8"/>
      <c r="IE93" s="8"/>
      <c r="IF93" s="8"/>
      <c r="IG93" s="8"/>
      <c r="IH93" s="8"/>
      <c r="II93" s="8"/>
      <c r="IJ93" s="8"/>
      <c r="IK93" s="8"/>
      <c r="IL93" s="8"/>
      <c r="IM93" s="8"/>
    </row>
    <row r="94" spans="1:247" s="9" customFormat="1" ht="15" customHeight="1">
      <c r="A94" s="19" t="s">
        <v>64</v>
      </c>
      <c r="B94" s="19" t="s">
        <v>5</v>
      </c>
      <c r="C94" s="19" t="s">
        <v>251</v>
      </c>
      <c r="D94" s="20" t="s">
        <v>252</v>
      </c>
      <c r="E94" s="20">
        <v>83.79</v>
      </c>
      <c r="F94" s="20">
        <f t="shared" si="18"/>
        <v>81.156000000000006</v>
      </c>
      <c r="G94" s="19">
        <f t="shared" ref="G94:G96" si="24">RANK(F94,$F$93:$F$96)</f>
        <v>2</v>
      </c>
      <c r="H94" s="19"/>
      <c r="I94" s="16" t="str">
        <f t="shared" si="19"/>
        <v>及格</v>
      </c>
      <c r="J94" s="16" t="str">
        <f t="shared" si="22"/>
        <v>是</v>
      </c>
      <c r="K94" s="21" t="s">
        <v>669</v>
      </c>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c r="FO94" s="8"/>
      <c r="FP94" s="8"/>
      <c r="FQ94" s="8"/>
      <c r="FR94" s="8"/>
      <c r="FS94" s="8"/>
      <c r="FT94" s="8"/>
      <c r="FU94" s="8"/>
      <c r="FV94" s="8"/>
      <c r="FW94" s="8"/>
      <c r="FX94" s="8"/>
      <c r="FY94" s="8"/>
      <c r="FZ94" s="8"/>
      <c r="GA94" s="8"/>
      <c r="GB94" s="8"/>
      <c r="GC94" s="8"/>
      <c r="GD94" s="8"/>
      <c r="GE94" s="8"/>
      <c r="GF94" s="8"/>
      <c r="GG94" s="8"/>
      <c r="GH94" s="8"/>
      <c r="GI94" s="8"/>
      <c r="GJ94" s="8"/>
      <c r="GK94" s="8"/>
      <c r="GL94" s="8"/>
      <c r="GM94" s="8"/>
      <c r="GN94" s="8"/>
      <c r="GO94" s="8"/>
      <c r="GP94" s="8"/>
      <c r="GQ94" s="8"/>
      <c r="GR94" s="8"/>
      <c r="GS94" s="8"/>
      <c r="GT94" s="8"/>
      <c r="GU94" s="8"/>
      <c r="GV94" s="8"/>
      <c r="GW94" s="8"/>
      <c r="GX94" s="8"/>
      <c r="GY94" s="8"/>
      <c r="GZ94" s="8"/>
      <c r="HA94" s="8"/>
      <c r="HB94" s="8"/>
      <c r="HC94" s="8"/>
      <c r="HD94" s="8"/>
      <c r="HE94" s="8"/>
      <c r="HF94" s="8"/>
      <c r="HG94" s="8"/>
      <c r="HH94" s="8"/>
      <c r="HI94" s="8"/>
      <c r="HJ94" s="8"/>
      <c r="HK94" s="8"/>
      <c r="HL94" s="8"/>
      <c r="HM94" s="8"/>
      <c r="HN94" s="8"/>
      <c r="HO94" s="8"/>
      <c r="HP94" s="8"/>
      <c r="HQ94" s="8"/>
      <c r="HR94" s="8"/>
      <c r="HS94" s="8"/>
      <c r="HT94" s="8"/>
      <c r="HU94" s="8"/>
      <c r="HV94" s="8"/>
      <c r="HW94" s="8"/>
      <c r="HX94" s="8"/>
      <c r="HY94" s="8"/>
      <c r="HZ94" s="8"/>
      <c r="IA94" s="8"/>
      <c r="IB94" s="8"/>
      <c r="IC94" s="8"/>
      <c r="ID94" s="8"/>
      <c r="IE94" s="8"/>
      <c r="IF94" s="8"/>
      <c r="IG94" s="8"/>
      <c r="IH94" s="8"/>
      <c r="II94" s="8"/>
      <c r="IJ94" s="8"/>
      <c r="IK94" s="8"/>
      <c r="IL94" s="8"/>
      <c r="IM94" s="8"/>
    </row>
    <row r="95" spans="1:247" s="9" customFormat="1" ht="15" customHeight="1">
      <c r="A95" s="19" t="s">
        <v>64</v>
      </c>
      <c r="B95" s="19" t="s">
        <v>5</v>
      </c>
      <c r="C95" s="19" t="s">
        <v>253</v>
      </c>
      <c r="D95" s="20" t="s">
        <v>37</v>
      </c>
      <c r="E95" s="20">
        <v>68.680000000000007</v>
      </c>
      <c r="F95" s="20">
        <f t="shared" si="18"/>
        <v>73.912000000000006</v>
      </c>
      <c r="G95" s="19">
        <f t="shared" si="24"/>
        <v>3</v>
      </c>
      <c r="H95" s="19"/>
      <c r="I95" s="16" t="str">
        <f t="shared" si="19"/>
        <v>及格</v>
      </c>
      <c r="J95" s="16" t="str">
        <f t="shared" si="22"/>
        <v/>
      </c>
      <c r="K95" s="21" t="s">
        <v>669</v>
      </c>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c r="EL95" s="8"/>
      <c r="EM95" s="8"/>
      <c r="EN95" s="8"/>
      <c r="EO95" s="8"/>
      <c r="EP95" s="8"/>
      <c r="EQ95" s="8"/>
      <c r="ER95" s="8"/>
      <c r="ES95" s="8"/>
      <c r="ET95" s="8"/>
      <c r="EU95" s="8"/>
      <c r="EV95" s="8"/>
      <c r="EW95" s="8"/>
      <c r="EX95" s="8"/>
      <c r="EY95" s="8"/>
      <c r="EZ95" s="8"/>
      <c r="FA95" s="8"/>
      <c r="FB95" s="8"/>
      <c r="FC95" s="8"/>
      <c r="FD95" s="8"/>
      <c r="FE95" s="8"/>
      <c r="FF95" s="8"/>
      <c r="FG95" s="8"/>
      <c r="FH95" s="8"/>
      <c r="FI95" s="8"/>
      <c r="FJ95" s="8"/>
      <c r="FK95" s="8"/>
      <c r="FL95" s="8"/>
      <c r="FM95" s="8"/>
      <c r="FN95" s="8"/>
      <c r="FO95" s="8"/>
      <c r="FP95" s="8"/>
      <c r="FQ95" s="8"/>
      <c r="FR95" s="8"/>
      <c r="FS95" s="8"/>
      <c r="FT95" s="8"/>
      <c r="FU95" s="8"/>
      <c r="FV95" s="8"/>
      <c r="FW95" s="8"/>
      <c r="FX95" s="8"/>
      <c r="FY95" s="8"/>
      <c r="FZ95" s="8"/>
      <c r="GA95" s="8"/>
      <c r="GB95" s="8"/>
      <c r="GC95" s="8"/>
      <c r="GD95" s="8"/>
      <c r="GE95" s="8"/>
      <c r="GF95" s="8"/>
      <c r="GG95" s="8"/>
      <c r="GH95" s="8"/>
      <c r="GI95" s="8"/>
      <c r="GJ95" s="8"/>
      <c r="GK95" s="8"/>
      <c r="GL95" s="8"/>
      <c r="GM95" s="8"/>
      <c r="GN95" s="8"/>
      <c r="GO95" s="8"/>
      <c r="GP95" s="8"/>
      <c r="GQ95" s="8"/>
      <c r="GR95" s="8"/>
      <c r="GS95" s="8"/>
      <c r="GT95" s="8"/>
      <c r="GU95" s="8"/>
      <c r="GV95" s="8"/>
      <c r="GW95" s="8"/>
      <c r="GX95" s="8"/>
      <c r="GY95" s="8"/>
      <c r="GZ95" s="8"/>
      <c r="HA95" s="8"/>
      <c r="HB95" s="8"/>
      <c r="HC95" s="8"/>
      <c r="HD95" s="8"/>
      <c r="HE95" s="8"/>
      <c r="HF95" s="8"/>
      <c r="HG95" s="8"/>
      <c r="HH95" s="8"/>
      <c r="HI95" s="8"/>
      <c r="HJ95" s="8"/>
      <c r="HK95" s="8"/>
      <c r="HL95" s="8"/>
      <c r="HM95" s="8"/>
      <c r="HN95" s="8"/>
      <c r="HO95" s="8"/>
      <c r="HP95" s="8"/>
      <c r="HQ95" s="8"/>
      <c r="HR95" s="8"/>
      <c r="HS95" s="8"/>
      <c r="HT95" s="8"/>
      <c r="HU95" s="8"/>
      <c r="HV95" s="8"/>
      <c r="HW95" s="8"/>
      <c r="HX95" s="8"/>
      <c r="HY95" s="8"/>
      <c r="HZ95" s="8"/>
      <c r="IA95" s="8"/>
      <c r="IB95" s="8"/>
      <c r="IC95" s="8"/>
      <c r="ID95" s="8"/>
      <c r="IE95" s="8"/>
      <c r="IF95" s="8"/>
      <c r="IG95" s="8"/>
      <c r="IH95" s="8"/>
      <c r="II95" s="8"/>
      <c r="IJ95" s="8"/>
      <c r="IK95" s="8"/>
      <c r="IL95" s="8"/>
      <c r="IM95" s="8"/>
    </row>
    <row r="96" spans="1:247" s="9" customFormat="1" ht="15" customHeight="1">
      <c r="A96" s="19" t="s">
        <v>64</v>
      </c>
      <c r="B96" s="19" t="s">
        <v>5</v>
      </c>
      <c r="C96" s="19" t="s">
        <v>254</v>
      </c>
      <c r="D96" s="20" t="s">
        <v>124</v>
      </c>
      <c r="E96" s="20">
        <v>75</v>
      </c>
      <c r="F96" s="20">
        <f t="shared" si="18"/>
        <v>73.8</v>
      </c>
      <c r="G96" s="19">
        <f t="shared" si="24"/>
        <v>4</v>
      </c>
      <c r="H96" s="19"/>
      <c r="I96" s="16" t="str">
        <f t="shared" si="19"/>
        <v>及格</v>
      </c>
      <c r="J96" s="16" t="str">
        <f t="shared" si="22"/>
        <v/>
      </c>
      <c r="K96" s="21" t="s">
        <v>669</v>
      </c>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c r="FC96" s="8"/>
      <c r="FD96" s="8"/>
      <c r="FE96" s="8"/>
      <c r="FF96" s="8"/>
      <c r="FG96" s="8"/>
      <c r="FH96" s="8"/>
      <c r="FI96" s="8"/>
      <c r="FJ96" s="8"/>
      <c r="FK96" s="8"/>
      <c r="FL96" s="8"/>
      <c r="FM96" s="8"/>
      <c r="FN96" s="8"/>
      <c r="FO96" s="8"/>
      <c r="FP96" s="8"/>
      <c r="FQ96" s="8"/>
      <c r="FR96" s="8"/>
      <c r="FS96" s="8"/>
      <c r="FT96" s="8"/>
      <c r="FU96" s="8"/>
      <c r="FV96" s="8"/>
      <c r="FW96" s="8"/>
      <c r="FX96" s="8"/>
      <c r="FY96" s="8"/>
      <c r="FZ96" s="8"/>
      <c r="GA96" s="8"/>
      <c r="GB96" s="8"/>
      <c r="GC96" s="8"/>
      <c r="GD96" s="8"/>
      <c r="GE96" s="8"/>
      <c r="GF96" s="8"/>
      <c r="GG96" s="8"/>
      <c r="GH96" s="8"/>
      <c r="GI96" s="8"/>
      <c r="GJ96" s="8"/>
      <c r="GK96" s="8"/>
      <c r="GL96" s="8"/>
      <c r="GM96" s="8"/>
      <c r="GN96" s="8"/>
      <c r="GO96" s="8"/>
      <c r="GP96" s="8"/>
      <c r="GQ96" s="8"/>
      <c r="GR96" s="8"/>
      <c r="GS96" s="8"/>
      <c r="GT96" s="8"/>
      <c r="GU96" s="8"/>
      <c r="GV96" s="8"/>
      <c r="GW96" s="8"/>
      <c r="GX96" s="8"/>
      <c r="GY96" s="8"/>
      <c r="GZ96" s="8"/>
      <c r="HA96" s="8"/>
      <c r="HB96" s="8"/>
      <c r="HC96" s="8"/>
      <c r="HD96" s="8"/>
      <c r="HE96" s="8"/>
      <c r="HF96" s="8"/>
      <c r="HG96" s="8"/>
      <c r="HH96" s="8"/>
      <c r="HI96" s="8"/>
      <c r="HJ96" s="8"/>
      <c r="HK96" s="8"/>
      <c r="HL96" s="8"/>
      <c r="HM96" s="8"/>
      <c r="HN96" s="8"/>
      <c r="HO96" s="8"/>
      <c r="HP96" s="8"/>
      <c r="HQ96" s="8"/>
      <c r="HR96" s="8"/>
      <c r="HS96" s="8"/>
      <c r="HT96" s="8"/>
      <c r="HU96" s="8"/>
      <c r="HV96" s="8"/>
      <c r="HW96" s="8"/>
      <c r="HX96" s="8"/>
      <c r="HY96" s="8"/>
      <c r="HZ96" s="8"/>
      <c r="IA96" s="8"/>
      <c r="IB96" s="8"/>
      <c r="IC96" s="8"/>
      <c r="ID96" s="8"/>
      <c r="IE96" s="8"/>
      <c r="IF96" s="8"/>
      <c r="IG96" s="8"/>
      <c r="IH96" s="8"/>
      <c r="II96" s="8"/>
      <c r="IJ96" s="8"/>
      <c r="IK96" s="8"/>
      <c r="IL96" s="8"/>
      <c r="IM96" s="8"/>
    </row>
    <row r="97" spans="1:247" s="9" customFormat="1" ht="15" customHeight="1">
      <c r="A97" s="19" t="s">
        <v>65</v>
      </c>
      <c r="B97" s="19" t="s">
        <v>5</v>
      </c>
      <c r="C97" s="19" t="s">
        <v>255</v>
      </c>
      <c r="D97" s="20" t="s">
        <v>256</v>
      </c>
      <c r="E97" s="20">
        <v>70.709999999999994</v>
      </c>
      <c r="F97" s="20">
        <f t="shared" si="18"/>
        <v>79.163999999999987</v>
      </c>
      <c r="G97" s="19">
        <f>RANK(F97,$F$97:$F$100)</f>
        <v>3</v>
      </c>
      <c r="H97" s="19"/>
      <c r="I97" s="16" t="str">
        <f t="shared" si="19"/>
        <v>及格</v>
      </c>
      <c r="J97" s="16" t="str">
        <f t="shared" si="22"/>
        <v/>
      </c>
      <c r="K97" s="21" t="s">
        <v>669</v>
      </c>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c r="FO97" s="8"/>
      <c r="FP97" s="8"/>
      <c r="FQ97" s="8"/>
      <c r="FR97" s="8"/>
      <c r="FS97" s="8"/>
      <c r="FT97" s="8"/>
      <c r="FU97" s="8"/>
      <c r="FV97" s="8"/>
      <c r="FW97" s="8"/>
      <c r="FX97" s="8"/>
      <c r="FY97" s="8"/>
      <c r="FZ97" s="8"/>
      <c r="GA97" s="8"/>
      <c r="GB97" s="8"/>
      <c r="GC97" s="8"/>
      <c r="GD97" s="8"/>
      <c r="GE97" s="8"/>
      <c r="GF97" s="8"/>
      <c r="GG97" s="8"/>
      <c r="GH97" s="8"/>
      <c r="GI97" s="8"/>
      <c r="GJ97" s="8"/>
      <c r="GK97" s="8"/>
      <c r="GL97" s="8"/>
      <c r="GM97" s="8"/>
      <c r="GN97" s="8"/>
      <c r="GO97" s="8"/>
      <c r="GP97" s="8"/>
      <c r="GQ97" s="8"/>
      <c r="GR97" s="8"/>
      <c r="GS97" s="8"/>
      <c r="GT97" s="8"/>
      <c r="GU97" s="8"/>
      <c r="GV97" s="8"/>
      <c r="GW97" s="8"/>
      <c r="GX97" s="8"/>
      <c r="GY97" s="8"/>
      <c r="GZ97" s="8"/>
      <c r="HA97" s="8"/>
      <c r="HB97" s="8"/>
      <c r="HC97" s="8"/>
      <c r="HD97" s="8"/>
      <c r="HE97" s="8"/>
      <c r="HF97" s="8"/>
      <c r="HG97" s="8"/>
      <c r="HH97" s="8"/>
      <c r="HI97" s="8"/>
      <c r="HJ97" s="8"/>
      <c r="HK97" s="8"/>
      <c r="HL97" s="8"/>
      <c r="HM97" s="8"/>
      <c r="HN97" s="8"/>
      <c r="HO97" s="8"/>
      <c r="HP97" s="8"/>
      <c r="HQ97" s="8"/>
      <c r="HR97" s="8"/>
      <c r="HS97" s="8"/>
      <c r="HT97" s="8"/>
      <c r="HU97" s="8"/>
      <c r="HV97" s="8"/>
      <c r="HW97" s="8"/>
      <c r="HX97" s="8"/>
      <c r="HY97" s="8"/>
      <c r="HZ97" s="8"/>
      <c r="IA97" s="8"/>
      <c r="IB97" s="8"/>
      <c r="IC97" s="8"/>
      <c r="ID97" s="8"/>
      <c r="IE97" s="8"/>
      <c r="IF97" s="8"/>
      <c r="IG97" s="8"/>
      <c r="IH97" s="8"/>
      <c r="II97" s="8"/>
      <c r="IJ97" s="8"/>
      <c r="IK97" s="8"/>
      <c r="IL97" s="8"/>
      <c r="IM97" s="8"/>
    </row>
    <row r="98" spans="1:247" s="9" customFormat="1" ht="15" customHeight="1">
      <c r="A98" s="19" t="s">
        <v>65</v>
      </c>
      <c r="B98" s="19" t="s">
        <v>5</v>
      </c>
      <c r="C98" s="19" t="s">
        <v>257</v>
      </c>
      <c r="D98" s="20" t="s">
        <v>258</v>
      </c>
      <c r="E98" s="20">
        <v>83.14</v>
      </c>
      <c r="F98" s="20">
        <f t="shared" si="18"/>
        <v>82.936000000000007</v>
      </c>
      <c r="G98" s="19">
        <f t="shared" ref="G98:G100" si="25">RANK(F98,$F$97:$F$100)</f>
        <v>1</v>
      </c>
      <c r="H98" s="19"/>
      <c r="I98" s="16" t="str">
        <f t="shared" si="19"/>
        <v>及格</v>
      </c>
      <c r="J98" s="16" t="str">
        <f t="shared" si="22"/>
        <v>是</v>
      </c>
      <c r="K98" s="21" t="s">
        <v>669</v>
      </c>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c r="GA98" s="8"/>
      <c r="GB98" s="8"/>
      <c r="GC98" s="8"/>
      <c r="GD98" s="8"/>
      <c r="GE98" s="8"/>
      <c r="GF98" s="8"/>
      <c r="GG98" s="8"/>
      <c r="GH98" s="8"/>
      <c r="GI98" s="8"/>
      <c r="GJ98" s="8"/>
      <c r="GK98" s="8"/>
      <c r="GL98" s="8"/>
      <c r="GM98" s="8"/>
      <c r="GN98" s="8"/>
      <c r="GO98" s="8"/>
      <c r="GP98" s="8"/>
      <c r="GQ98" s="8"/>
      <c r="GR98" s="8"/>
      <c r="GS98" s="8"/>
      <c r="GT98" s="8"/>
      <c r="GU98" s="8"/>
      <c r="GV98" s="8"/>
      <c r="GW98" s="8"/>
      <c r="GX98" s="8"/>
      <c r="GY98" s="8"/>
      <c r="GZ98" s="8"/>
      <c r="HA98" s="8"/>
      <c r="HB98" s="8"/>
      <c r="HC98" s="8"/>
      <c r="HD98" s="8"/>
      <c r="HE98" s="8"/>
      <c r="HF98" s="8"/>
      <c r="HG98" s="8"/>
      <c r="HH98" s="8"/>
      <c r="HI98" s="8"/>
      <c r="HJ98" s="8"/>
      <c r="HK98" s="8"/>
      <c r="HL98" s="8"/>
      <c r="HM98" s="8"/>
      <c r="HN98" s="8"/>
      <c r="HO98" s="8"/>
      <c r="HP98" s="8"/>
      <c r="HQ98" s="8"/>
      <c r="HR98" s="8"/>
      <c r="HS98" s="8"/>
      <c r="HT98" s="8"/>
      <c r="HU98" s="8"/>
      <c r="HV98" s="8"/>
      <c r="HW98" s="8"/>
      <c r="HX98" s="8"/>
      <c r="HY98" s="8"/>
      <c r="HZ98" s="8"/>
      <c r="IA98" s="8"/>
      <c r="IB98" s="8"/>
      <c r="IC98" s="8"/>
      <c r="ID98" s="8"/>
      <c r="IE98" s="8"/>
      <c r="IF98" s="8"/>
      <c r="IG98" s="8"/>
      <c r="IH98" s="8"/>
      <c r="II98" s="8"/>
      <c r="IJ98" s="8"/>
      <c r="IK98" s="8"/>
      <c r="IL98" s="8"/>
      <c r="IM98" s="8"/>
    </row>
    <row r="99" spans="1:247" s="9" customFormat="1" ht="15" customHeight="1">
      <c r="A99" s="19" t="s">
        <v>65</v>
      </c>
      <c r="B99" s="19" t="s">
        <v>5</v>
      </c>
      <c r="C99" s="19" t="s">
        <v>259</v>
      </c>
      <c r="D99" s="20" t="s">
        <v>155</v>
      </c>
      <c r="E99" s="20">
        <v>78.069999999999993</v>
      </c>
      <c r="F99" s="20">
        <f t="shared" si="18"/>
        <v>79.947999999999993</v>
      </c>
      <c r="G99" s="19">
        <f t="shared" si="25"/>
        <v>2</v>
      </c>
      <c r="H99" s="19"/>
      <c r="I99" s="16" t="str">
        <f t="shared" si="19"/>
        <v>及格</v>
      </c>
      <c r="J99" s="16" t="str">
        <f t="shared" si="22"/>
        <v>是</v>
      </c>
      <c r="K99" s="21" t="s">
        <v>669</v>
      </c>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8"/>
      <c r="GD99" s="8"/>
      <c r="GE99" s="8"/>
      <c r="GF99" s="8"/>
      <c r="GG99" s="8"/>
      <c r="GH99" s="8"/>
      <c r="GI99" s="8"/>
      <c r="GJ99" s="8"/>
      <c r="GK99" s="8"/>
      <c r="GL99" s="8"/>
      <c r="GM99" s="8"/>
      <c r="GN99" s="8"/>
      <c r="GO99" s="8"/>
      <c r="GP99" s="8"/>
      <c r="GQ99" s="8"/>
      <c r="GR99" s="8"/>
      <c r="GS99" s="8"/>
      <c r="GT99" s="8"/>
      <c r="GU99" s="8"/>
      <c r="GV99" s="8"/>
      <c r="GW99" s="8"/>
      <c r="GX99" s="8"/>
      <c r="GY99" s="8"/>
      <c r="GZ99" s="8"/>
      <c r="HA99" s="8"/>
      <c r="HB99" s="8"/>
      <c r="HC99" s="8"/>
      <c r="HD99" s="8"/>
      <c r="HE99" s="8"/>
      <c r="HF99" s="8"/>
      <c r="HG99" s="8"/>
      <c r="HH99" s="8"/>
      <c r="HI99" s="8"/>
      <c r="HJ99" s="8"/>
      <c r="HK99" s="8"/>
      <c r="HL99" s="8"/>
      <c r="HM99" s="8"/>
      <c r="HN99" s="8"/>
      <c r="HO99" s="8"/>
      <c r="HP99" s="8"/>
      <c r="HQ99" s="8"/>
      <c r="HR99" s="8"/>
      <c r="HS99" s="8"/>
      <c r="HT99" s="8"/>
      <c r="HU99" s="8"/>
      <c r="HV99" s="8"/>
      <c r="HW99" s="8"/>
      <c r="HX99" s="8"/>
      <c r="HY99" s="8"/>
      <c r="HZ99" s="8"/>
      <c r="IA99" s="8"/>
      <c r="IB99" s="8"/>
      <c r="IC99" s="8"/>
      <c r="ID99" s="8"/>
      <c r="IE99" s="8"/>
      <c r="IF99" s="8"/>
      <c r="IG99" s="8"/>
      <c r="IH99" s="8"/>
      <c r="II99" s="8"/>
      <c r="IJ99" s="8"/>
      <c r="IK99" s="8"/>
      <c r="IL99" s="8"/>
      <c r="IM99" s="8"/>
    </row>
    <row r="100" spans="1:247" s="9" customFormat="1" ht="15" customHeight="1">
      <c r="A100" s="19" t="s">
        <v>65</v>
      </c>
      <c r="B100" s="19" t="s">
        <v>5</v>
      </c>
      <c r="C100" s="19" t="s">
        <v>260</v>
      </c>
      <c r="D100" s="20" t="s">
        <v>114</v>
      </c>
      <c r="E100" s="20">
        <v>74.14</v>
      </c>
      <c r="F100" s="20">
        <f t="shared" si="18"/>
        <v>76.456000000000003</v>
      </c>
      <c r="G100" s="19">
        <f t="shared" si="25"/>
        <v>4</v>
      </c>
      <c r="H100" s="19"/>
      <c r="I100" s="16" t="str">
        <f t="shared" si="19"/>
        <v>及格</v>
      </c>
      <c r="J100" s="16" t="str">
        <f t="shared" si="22"/>
        <v/>
      </c>
      <c r="K100" s="21" t="s">
        <v>669</v>
      </c>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c r="GL100" s="8"/>
      <c r="GM100" s="8"/>
      <c r="GN100" s="8"/>
      <c r="GO100" s="8"/>
      <c r="GP100" s="8"/>
      <c r="GQ100" s="8"/>
      <c r="GR100" s="8"/>
      <c r="GS100" s="8"/>
      <c r="GT100" s="8"/>
      <c r="GU100" s="8"/>
      <c r="GV100" s="8"/>
      <c r="GW100" s="8"/>
      <c r="GX100" s="8"/>
      <c r="GY100" s="8"/>
      <c r="GZ100" s="8"/>
      <c r="HA100" s="8"/>
      <c r="HB100" s="8"/>
      <c r="HC100" s="8"/>
      <c r="HD100" s="8"/>
      <c r="HE100" s="8"/>
      <c r="HF100" s="8"/>
      <c r="HG100" s="8"/>
      <c r="HH100" s="8"/>
      <c r="HI100" s="8"/>
      <c r="HJ100" s="8"/>
      <c r="HK100" s="8"/>
      <c r="HL100" s="8"/>
      <c r="HM100" s="8"/>
      <c r="HN100" s="8"/>
      <c r="HO100" s="8"/>
      <c r="HP100" s="8"/>
      <c r="HQ100" s="8"/>
      <c r="HR100" s="8"/>
      <c r="HS100" s="8"/>
      <c r="HT100" s="8"/>
      <c r="HU100" s="8"/>
      <c r="HV100" s="8"/>
      <c r="HW100" s="8"/>
      <c r="HX100" s="8"/>
      <c r="HY100" s="8"/>
      <c r="HZ100" s="8"/>
      <c r="IA100" s="8"/>
      <c r="IB100" s="8"/>
      <c r="IC100" s="8"/>
      <c r="ID100" s="8"/>
      <c r="IE100" s="8"/>
      <c r="IF100" s="8"/>
      <c r="IG100" s="8"/>
      <c r="IH100" s="8"/>
      <c r="II100" s="8"/>
      <c r="IJ100" s="8"/>
      <c r="IK100" s="8"/>
      <c r="IL100" s="8"/>
      <c r="IM100" s="8"/>
    </row>
    <row r="101" spans="1:247" s="9" customFormat="1" ht="15" customHeight="1">
      <c r="A101" s="19" t="s">
        <v>66</v>
      </c>
      <c r="B101" s="19" t="s">
        <v>5</v>
      </c>
      <c r="C101" s="19" t="s">
        <v>261</v>
      </c>
      <c r="D101" s="20" t="s">
        <v>262</v>
      </c>
      <c r="E101" s="20">
        <v>76.75</v>
      </c>
      <c r="F101" s="20">
        <f t="shared" si="18"/>
        <v>77.86</v>
      </c>
      <c r="G101" s="19">
        <f>RANK(F101,$F$101:$F$101)</f>
        <v>1</v>
      </c>
      <c r="H101" s="19"/>
      <c r="I101" s="16" t="str">
        <f t="shared" si="19"/>
        <v>及格</v>
      </c>
      <c r="J101" s="16" t="str">
        <f t="shared" si="22"/>
        <v>是</v>
      </c>
      <c r="K101" s="21" t="s">
        <v>669</v>
      </c>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8"/>
      <c r="GC101" s="8"/>
      <c r="GD101" s="8"/>
      <c r="GE101" s="8"/>
      <c r="GF101" s="8"/>
      <c r="GG101" s="8"/>
      <c r="GH101" s="8"/>
      <c r="GI101" s="8"/>
      <c r="GJ101" s="8"/>
      <c r="GK101" s="8"/>
      <c r="GL101" s="8"/>
      <c r="GM101" s="8"/>
      <c r="GN101" s="8"/>
      <c r="GO101" s="8"/>
      <c r="GP101" s="8"/>
      <c r="GQ101" s="8"/>
      <c r="GR101" s="8"/>
      <c r="GS101" s="8"/>
      <c r="GT101" s="8"/>
      <c r="GU101" s="8"/>
      <c r="GV101" s="8"/>
      <c r="GW101" s="8"/>
      <c r="GX101" s="8"/>
      <c r="GY101" s="8"/>
      <c r="GZ101" s="8"/>
      <c r="HA101" s="8"/>
      <c r="HB101" s="8"/>
      <c r="HC101" s="8"/>
      <c r="HD101" s="8"/>
      <c r="HE101" s="8"/>
      <c r="HF101" s="8"/>
      <c r="HG101" s="8"/>
      <c r="HH101" s="8"/>
      <c r="HI101" s="8"/>
      <c r="HJ101" s="8"/>
      <c r="HK101" s="8"/>
      <c r="HL101" s="8"/>
      <c r="HM101" s="8"/>
      <c r="HN101" s="8"/>
      <c r="HO101" s="8"/>
      <c r="HP101" s="8"/>
      <c r="HQ101" s="8"/>
      <c r="HR101" s="8"/>
      <c r="HS101" s="8"/>
      <c r="HT101" s="8"/>
      <c r="HU101" s="8"/>
      <c r="HV101" s="8"/>
      <c r="HW101" s="8"/>
      <c r="HX101" s="8"/>
      <c r="HY101" s="8"/>
      <c r="HZ101" s="8"/>
      <c r="IA101" s="8"/>
      <c r="IB101" s="8"/>
      <c r="IC101" s="8"/>
      <c r="ID101" s="8"/>
      <c r="IE101" s="8"/>
      <c r="IF101" s="8"/>
      <c r="IG101" s="8"/>
      <c r="IH101" s="8"/>
      <c r="II101" s="8"/>
      <c r="IJ101" s="8"/>
      <c r="IK101" s="8"/>
      <c r="IL101" s="8"/>
      <c r="IM101" s="8"/>
    </row>
    <row r="102" spans="1:247" s="9" customFormat="1" ht="15" customHeight="1">
      <c r="A102" s="19" t="s">
        <v>67</v>
      </c>
      <c r="B102" s="19" t="s">
        <v>5</v>
      </c>
      <c r="C102" s="19" t="s">
        <v>263</v>
      </c>
      <c r="D102" s="20" t="s">
        <v>112</v>
      </c>
      <c r="E102" s="20">
        <v>79.680000000000007</v>
      </c>
      <c r="F102" s="20">
        <f t="shared" si="18"/>
        <v>80.112000000000009</v>
      </c>
      <c r="G102" s="19">
        <f>RANK(F102,$F$102:$F$104)</f>
        <v>1</v>
      </c>
      <c r="H102" s="19"/>
      <c r="I102" s="16" t="str">
        <f t="shared" si="19"/>
        <v>及格</v>
      </c>
      <c r="J102" s="16" t="str">
        <f t="shared" si="22"/>
        <v>是</v>
      </c>
      <c r="K102" s="21" t="s">
        <v>669</v>
      </c>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c r="FC102" s="8"/>
      <c r="FD102" s="8"/>
      <c r="FE102" s="8"/>
      <c r="FF102" s="8"/>
      <c r="FG102" s="8"/>
      <c r="FH102" s="8"/>
      <c r="FI102" s="8"/>
      <c r="FJ102" s="8"/>
      <c r="FK102" s="8"/>
      <c r="FL102" s="8"/>
      <c r="FM102" s="8"/>
      <c r="FN102" s="8"/>
      <c r="FO102" s="8"/>
      <c r="FP102" s="8"/>
      <c r="FQ102" s="8"/>
      <c r="FR102" s="8"/>
      <c r="FS102" s="8"/>
      <c r="FT102" s="8"/>
      <c r="FU102" s="8"/>
      <c r="FV102" s="8"/>
      <c r="FW102" s="8"/>
      <c r="FX102" s="8"/>
      <c r="FY102" s="8"/>
      <c r="FZ102" s="8"/>
      <c r="GA102" s="8"/>
      <c r="GB102" s="8"/>
      <c r="GC102" s="8"/>
      <c r="GD102" s="8"/>
      <c r="GE102" s="8"/>
      <c r="GF102" s="8"/>
      <c r="GG102" s="8"/>
      <c r="GH102" s="8"/>
      <c r="GI102" s="8"/>
      <c r="GJ102" s="8"/>
      <c r="GK102" s="8"/>
      <c r="GL102" s="8"/>
      <c r="GM102" s="8"/>
      <c r="GN102" s="8"/>
      <c r="GO102" s="8"/>
      <c r="GP102" s="8"/>
      <c r="GQ102" s="8"/>
      <c r="GR102" s="8"/>
      <c r="GS102" s="8"/>
      <c r="GT102" s="8"/>
      <c r="GU102" s="8"/>
      <c r="GV102" s="8"/>
      <c r="GW102" s="8"/>
      <c r="GX102" s="8"/>
      <c r="GY102" s="8"/>
      <c r="GZ102" s="8"/>
      <c r="HA102" s="8"/>
      <c r="HB102" s="8"/>
      <c r="HC102" s="8"/>
      <c r="HD102" s="8"/>
      <c r="HE102" s="8"/>
      <c r="HF102" s="8"/>
      <c r="HG102" s="8"/>
      <c r="HH102" s="8"/>
      <c r="HI102" s="8"/>
      <c r="HJ102" s="8"/>
      <c r="HK102" s="8"/>
      <c r="HL102" s="8"/>
      <c r="HM102" s="8"/>
      <c r="HN102" s="8"/>
      <c r="HO102" s="8"/>
      <c r="HP102" s="8"/>
      <c r="HQ102" s="8"/>
      <c r="HR102" s="8"/>
      <c r="HS102" s="8"/>
      <c r="HT102" s="8"/>
      <c r="HU102" s="8"/>
      <c r="HV102" s="8"/>
      <c r="HW102" s="8"/>
      <c r="HX102" s="8"/>
      <c r="HY102" s="8"/>
      <c r="HZ102" s="8"/>
      <c r="IA102" s="8"/>
      <c r="IB102" s="8"/>
      <c r="IC102" s="8"/>
      <c r="ID102" s="8"/>
      <c r="IE102" s="8"/>
      <c r="IF102" s="8"/>
      <c r="IG102" s="8"/>
      <c r="IH102" s="8"/>
      <c r="II102" s="8"/>
      <c r="IJ102" s="8"/>
      <c r="IK102" s="8"/>
      <c r="IL102" s="8"/>
      <c r="IM102" s="8"/>
    </row>
    <row r="103" spans="1:247" s="9" customFormat="1" ht="15" customHeight="1">
      <c r="A103" s="19" t="s">
        <v>67</v>
      </c>
      <c r="B103" s="19" t="s">
        <v>5</v>
      </c>
      <c r="C103" s="19" t="s">
        <v>264</v>
      </c>
      <c r="D103" s="20" t="s">
        <v>161</v>
      </c>
      <c r="E103" s="20">
        <v>77.040000000000006</v>
      </c>
      <c r="F103" s="20">
        <f t="shared" si="18"/>
        <v>74.736000000000004</v>
      </c>
      <c r="G103" s="19">
        <f t="shared" ref="G103:G104" si="26">RANK(F103,$F$102:$F$104)</f>
        <v>2</v>
      </c>
      <c r="H103" s="19"/>
      <c r="I103" s="16" t="str">
        <f t="shared" si="19"/>
        <v>及格</v>
      </c>
      <c r="J103" s="16" t="str">
        <f t="shared" si="22"/>
        <v>是</v>
      </c>
      <c r="K103" s="21" t="s">
        <v>669</v>
      </c>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c r="DR103" s="8"/>
      <c r="DS103" s="8"/>
      <c r="DT103" s="8"/>
      <c r="DU103" s="8"/>
      <c r="DV103" s="8"/>
      <c r="DW103" s="8"/>
      <c r="DX103" s="8"/>
      <c r="DY103" s="8"/>
      <c r="DZ103" s="8"/>
      <c r="EA103" s="8"/>
      <c r="EB103" s="8"/>
      <c r="EC103" s="8"/>
      <c r="ED103" s="8"/>
      <c r="EE103" s="8"/>
      <c r="EF103" s="8"/>
      <c r="EG103" s="8"/>
      <c r="EH103" s="8"/>
      <c r="EI103" s="8"/>
      <c r="EJ103" s="8"/>
      <c r="EK103" s="8"/>
      <c r="EL103" s="8"/>
      <c r="EM103" s="8"/>
      <c r="EN103" s="8"/>
      <c r="EO103" s="8"/>
      <c r="EP103" s="8"/>
      <c r="EQ103" s="8"/>
      <c r="ER103" s="8"/>
      <c r="ES103" s="8"/>
      <c r="ET103" s="8"/>
      <c r="EU103" s="8"/>
      <c r="EV103" s="8"/>
      <c r="EW103" s="8"/>
      <c r="EX103" s="8"/>
      <c r="EY103" s="8"/>
      <c r="EZ103" s="8"/>
      <c r="FA103" s="8"/>
      <c r="FB103" s="8"/>
      <c r="FC103" s="8"/>
      <c r="FD103" s="8"/>
      <c r="FE103" s="8"/>
      <c r="FF103" s="8"/>
      <c r="FG103" s="8"/>
      <c r="FH103" s="8"/>
      <c r="FI103" s="8"/>
      <c r="FJ103" s="8"/>
      <c r="FK103" s="8"/>
      <c r="FL103" s="8"/>
      <c r="FM103" s="8"/>
      <c r="FN103" s="8"/>
      <c r="FO103" s="8"/>
      <c r="FP103" s="8"/>
      <c r="FQ103" s="8"/>
      <c r="FR103" s="8"/>
      <c r="FS103" s="8"/>
      <c r="FT103" s="8"/>
      <c r="FU103" s="8"/>
      <c r="FV103" s="8"/>
      <c r="FW103" s="8"/>
      <c r="FX103" s="8"/>
      <c r="FY103" s="8"/>
      <c r="FZ103" s="8"/>
      <c r="GA103" s="8"/>
      <c r="GB103" s="8"/>
      <c r="GC103" s="8"/>
      <c r="GD103" s="8"/>
      <c r="GE103" s="8"/>
      <c r="GF103" s="8"/>
      <c r="GG103" s="8"/>
      <c r="GH103" s="8"/>
      <c r="GI103" s="8"/>
      <c r="GJ103" s="8"/>
      <c r="GK103" s="8"/>
      <c r="GL103" s="8"/>
      <c r="GM103" s="8"/>
      <c r="GN103" s="8"/>
      <c r="GO103" s="8"/>
      <c r="GP103" s="8"/>
      <c r="GQ103" s="8"/>
      <c r="GR103" s="8"/>
      <c r="GS103" s="8"/>
      <c r="GT103" s="8"/>
      <c r="GU103" s="8"/>
      <c r="GV103" s="8"/>
      <c r="GW103" s="8"/>
      <c r="GX103" s="8"/>
      <c r="GY103" s="8"/>
      <c r="GZ103" s="8"/>
      <c r="HA103" s="8"/>
      <c r="HB103" s="8"/>
      <c r="HC103" s="8"/>
      <c r="HD103" s="8"/>
      <c r="HE103" s="8"/>
      <c r="HF103" s="8"/>
      <c r="HG103" s="8"/>
      <c r="HH103" s="8"/>
      <c r="HI103" s="8"/>
      <c r="HJ103" s="8"/>
      <c r="HK103" s="8"/>
      <c r="HL103" s="8"/>
      <c r="HM103" s="8"/>
      <c r="HN103" s="8"/>
      <c r="HO103" s="8"/>
      <c r="HP103" s="8"/>
      <c r="HQ103" s="8"/>
      <c r="HR103" s="8"/>
      <c r="HS103" s="8"/>
      <c r="HT103" s="8"/>
      <c r="HU103" s="8"/>
      <c r="HV103" s="8"/>
      <c r="HW103" s="8"/>
      <c r="HX103" s="8"/>
      <c r="HY103" s="8"/>
      <c r="HZ103" s="8"/>
      <c r="IA103" s="8"/>
      <c r="IB103" s="8"/>
      <c r="IC103" s="8"/>
      <c r="ID103" s="8"/>
      <c r="IE103" s="8"/>
      <c r="IF103" s="8"/>
      <c r="IG103" s="8"/>
      <c r="IH103" s="8"/>
      <c r="II103" s="8"/>
      <c r="IJ103" s="8"/>
      <c r="IK103" s="8"/>
      <c r="IL103" s="8"/>
      <c r="IM103" s="8"/>
    </row>
    <row r="104" spans="1:247" s="9" customFormat="1" ht="15" customHeight="1">
      <c r="A104" s="19" t="s">
        <v>67</v>
      </c>
      <c r="B104" s="19" t="s">
        <v>5</v>
      </c>
      <c r="C104" s="19" t="s">
        <v>265</v>
      </c>
      <c r="D104" s="20" t="s">
        <v>41</v>
      </c>
      <c r="E104" s="20">
        <v>68.64</v>
      </c>
      <c r="F104" s="20">
        <f t="shared" si="18"/>
        <v>68.135999999999996</v>
      </c>
      <c r="G104" s="19">
        <f t="shared" si="26"/>
        <v>3</v>
      </c>
      <c r="H104" s="19"/>
      <c r="I104" s="16" t="str">
        <f t="shared" si="19"/>
        <v>及格</v>
      </c>
      <c r="J104" s="16" t="str">
        <f t="shared" si="22"/>
        <v/>
      </c>
      <c r="K104" s="21" t="s">
        <v>669</v>
      </c>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c r="FO104" s="8"/>
      <c r="FP104" s="8"/>
      <c r="FQ104" s="8"/>
      <c r="FR104" s="8"/>
      <c r="FS104" s="8"/>
      <c r="FT104" s="8"/>
      <c r="FU104" s="8"/>
      <c r="FV104" s="8"/>
      <c r="FW104" s="8"/>
      <c r="FX104" s="8"/>
      <c r="FY104" s="8"/>
      <c r="FZ104" s="8"/>
      <c r="GA104" s="8"/>
      <c r="GB104" s="8"/>
      <c r="GC104" s="8"/>
      <c r="GD104" s="8"/>
      <c r="GE104" s="8"/>
      <c r="GF104" s="8"/>
      <c r="GG104" s="8"/>
      <c r="GH104" s="8"/>
      <c r="GI104" s="8"/>
      <c r="GJ104" s="8"/>
      <c r="GK104" s="8"/>
      <c r="GL104" s="8"/>
      <c r="GM104" s="8"/>
      <c r="GN104" s="8"/>
      <c r="GO104" s="8"/>
      <c r="GP104" s="8"/>
      <c r="GQ104" s="8"/>
      <c r="GR104" s="8"/>
      <c r="GS104" s="8"/>
      <c r="GT104" s="8"/>
      <c r="GU104" s="8"/>
      <c r="GV104" s="8"/>
      <c r="GW104" s="8"/>
      <c r="GX104" s="8"/>
      <c r="GY104" s="8"/>
      <c r="GZ104" s="8"/>
      <c r="HA104" s="8"/>
      <c r="HB104" s="8"/>
      <c r="HC104" s="8"/>
      <c r="HD104" s="8"/>
      <c r="HE104" s="8"/>
      <c r="HF104" s="8"/>
      <c r="HG104" s="8"/>
      <c r="HH104" s="8"/>
      <c r="HI104" s="8"/>
      <c r="HJ104" s="8"/>
      <c r="HK104" s="8"/>
      <c r="HL104" s="8"/>
      <c r="HM104" s="8"/>
      <c r="HN104" s="8"/>
      <c r="HO104" s="8"/>
      <c r="HP104" s="8"/>
      <c r="HQ104" s="8"/>
      <c r="HR104" s="8"/>
      <c r="HS104" s="8"/>
      <c r="HT104" s="8"/>
      <c r="HU104" s="8"/>
      <c r="HV104" s="8"/>
      <c r="HW104" s="8"/>
      <c r="HX104" s="8"/>
      <c r="HY104" s="8"/>
      <c r="HZ104" s="8"/>
      <c r="IA104" s="8"/>
      <c r="IB104" s="8"/>
      <c r="IC104" s="8"/>
      <c r="ID104" s="8"/>
      <c r="IE104" s="8"/>
      <c r="IF104" s="8"/>
      <c r="IG104" s="8"/>
      <c r="IH104" s="8"/>
      <c r="II104" s="8"/>
      <c r="IJ104" s="8"/>
      <c r="IK104" s="8"/>
      <c r="IL104" s="8"/>
      <c r="IM104" s="8"/>
    </row>
    <row r="105" spans="1:247" s="3" customFormat="1" ht="15" customHeight="1">
      <c r="A105" s="19" t="s">
        <v>68</v>
      </c>
      <c r="B105" s="19" t="s">
        <v>14</v>
      </c>
      <c r="C105" s="19" t="s">
        <v>266</v>
      </c>
      <c r="D105" s="20" t="s">
        <v>267</v>
      </c>
      <c r="E105" s="20">
        <v>78.64</v>
      </c>
      <c r="F105" s="20">
        <f t="shared" si="18"/>
        <v>70.456000000000003</v>
      </c>
      <c r="G105" s="19">
        <f>RANK(F105,$F$105:$F$105)</f>
        <v>1</v>
      </c>
      <c r="H105" s="19"/>
      <c r="I105" s="16" t="str">
        <f t="shared" si="19"/>
        <v>及格</v>
      </c>
      <c r="J105" s="16" t="str">
        <f>IF(AND(G105&lt;=1,I105="及格"),"是","")</f>
        <v>是</v>
      </c>
      <c r="K105" s="21" t="s">
        <v>669</v>
      </c>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row>
    <row r="106" spans="1:247" s="3" customFormat="1" ht="15" customHeight="1">
      <c r="A106" s="19" t="s">
        <v>69</v>
      </c>
      <c r="B106" s="19" t="s">
        <v>14</v>
      </c>
      <c r="C106" s="19" t="s">
        <v>268</v>
      </c>
      <c r="D106" s="20" t="s">
        <v>195</v>
      </c>
      <c r="E106" s="20">
        <v>78.209999999999994</v>
      </c>
      <c r="F106" s="20">
        <f t="shared" si="18"/>
        <v>77.003999999999991</v>
      </c>
      <c r="G106" s="19">
        <f>RANK(F106,$F$106:$F$107)</f>
        <v>1</v>
      </c>
      <c r="H106" s="19"/>
      <c r="I106" s="16" t="str">
        <f t="shared" si="19"/>
        <v>及格</v>
      </c>
      <c r="J106" s="16" t="str">
        <f>IF(AND(G106&lt;=1,I106="及格"),"是","")</f>
        <v>是</v>
      </c>
      <c r="K106" s="21" t="s">
        <v>669</v>
      </c>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row>
    <row r="107" spans="1:247" s="3" customFormat="1" ht="15" customHeight="1">
      <c r="A107" s="19" t="s">
        <v>69</v>
      </c>
      <c r="B107" s="19" t="s">
        <v>14</v>
      </c>
      <c r="C107" s="19" t="s">
        <v>269</v>
      </c>
      <c r="D107" s="20" t="s">
        <v>164</v>
      </c>
      <c r="E107" s="20">
        <v>68.11</v>
      </c>
      <c r="F107" s="20">
        <f t="shared" si="18"/>
        <v>69.484000000000009</v>
      </c>
      <c r="G107" s="19">
        <f>RANK(F107,$F$106:$F$107)</f>
        <v>2</v>
      </c>
      <c r="H107" s="19"/>
      <c r="I107" s="16" t="str">
        <f t="shared" si="19"/>
        <v>及格</v>
      </c>
      <c r="J107" s="16" t="str">
        <f>IF(AND(G107&lt;=1,I107="及格"),"是","")</f>
        <v/>
      </c>
      <c r="K107" s="21" t="s">
        <v>669</v>
      </c>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row>
    <row r="108" spans="1:247" s="3" customFormat="1" ht="15" customHeight="1">
      <c r="A108" s="19" t="s">
        <v>70</v>
      </c>
      <c r="B108" s="19" t="s">
        <v>5</v>
      </c>
      <c r="C108" s="19" t="s">
        <v>270</v>
      </c>
      <c r="D108" s="20" t="s">
        <v>271</v>
      </c>
      <c r="E108" s="20">
        <v>74.36</v>
      </c>
      <c r="F108" s="20">
        <f t="shared" si="18"/>
        <v>78.103999999999985</v>
      </c>
      <c r="G108" s="19">
        <f>RANK(F108,$F$108:$F$110)</f>
        <v>1</v>
      </c>
      <c r="H108" s="19"/>
      <c r="I108" s="16" t="str">
        <f t="shared" si="19"/>
        <v>及格</v>
      </c>
      <c r="J108" s="16" t="str">
        <f t="shared" ref="J108:J116" si="27">IF(AND(G108&lt;=2,I108="及格"),"是","")</f>
        <v>是</v>
      </c>
      <c r="K108" s="21" t="s">
        <v>669</v>
      </c>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row>
    <row r="109" spans="1:247" s="3" customFormat="1" ht="15" customHeight="1">
      <c r="A109" s="19" t="s">
        <v>70</v>
      </c>
      <c r="B109" s="19" t="s">
        <v>5</v>
      </c>
      <c r="C109" s="19" t="s">
        <v>272</v>
      </c>
      <c r="D109" s="20" t="s">
        <v>138</v>
      </c>
      <c r="E109" s="20">
        <v>69.959999999999994</v>
      </c>
      <c r="F109" s="20">
        <f t="shared" si="18"/>
        <v>72.623999999999995</v>
      </c>
      <c r="G109" s="19">
        <f t="shared" ref="G109:G110" si="28">RANK(F109,$F$108:$F$110)</f>
        <v>2</v>
      </c>
      <c r="H109" s="19"/>
      <c r="I109" s="16" t="str">
        <f t="shared" si="19"/>
        <v>及格</v>
      </c>
      <c r="J109" s="16" t="str">
        <f t="shared" si="27"/>
        <v>是</v>
      </c>
      <c r="K109" s="21" t="s">
        <v>669</v>
      </c>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row>
    <row r="110" spans="1:247" s="3" customFormat="1" ht="15" customHeight="1">
      <c r="A110" s="19" t="s">
        <v>70</v>
      </c>
      <c r="B110" s="19" t="s">
        <v>5</v>
      </c>
      <c r="C110" s="19" t="s">
        <v>273</v>
      </c>
      <c r="D110" s="20" t="s">
        <v>274</v>
      </c>
      <c r="E110" s="20">
        <v>68.290000000000006</v>
      </c>
      <c r="F110" s="20">
        <f t="shared" si="18"/>
        <v>70.756</v>
      </c>
      <c r="G110" s="19">
        <f t="shared" si="28"/>
        <v>3</v>
      </c>
      <c r="H110" s="19"/>
      <c r="I110" s="16" t="str">
        <f t="shared" si="19"/>
        <v>及格</v>
      </c>
      <c r="J110" s="16" t="str">
        <f t="shared" si="27"/>
        <v/>
      </c>
      <c r="K110" s="21" t="s">
        <v>669</v>
      </c>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row>
    <row r="111" spans="1:247" s="3" customFormat="1" ht="15" customHeight="1">
      <c r="A111" s="19" t="s">
        <v>71</v>
      </c>
      <c r="B111" s="19" t="s">
        <v>5</v>
      </c>
      <c r="C111" s="19" t="s">
        <v>275</v>
      </c>
      <c r="D111" s="20" t="s">
        <v>153</v>
      </c>
      <c r="E111" s="20">
        <v>65.430000000000007</v>
      </c>
      <c r="F111" s="20">
        <f t="shared" si="18"/>
        <v>75.492000000000004</v>
      </c>
      <c r="G111" s="19">
        <f>RANK(F111,$F$111:$F$116)</f>
        <v>6</v>
      </c>
      <c r="H111" s="19"/>
      <c r="I111" s="16" t="str">
        <f t="shared" si="19"/>
        <v>及格</v>
      </c>
      <c r="J111" s="16" t="str">
        <f t="shared" si="27"/>
        <v/>
      </c>
      <c r="K111" s="21" t="s">
        <v>669</v>
      </c>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row>
    <row r="112" spans="1:247" s="3" customFormat="1" ht="15" customHeight="1">
      <c r="A112" s="19" t="s">
        <v>71</v>
      </c>
      <c r="B112" s="19" t="s">
        <v>5</v>
      </c>
      <c r="C112" s="19" t="s">
        <v>276</v>
      </c>
      <c r="D112" s="20" t="s">
        <v>110</v>
      </c>
      <c r="E112" s="20">
        <v>70.569999999999993</v>
      </c>
      <c r="F112" s="20">
        <f t="shared" si="18"/>
        <v>77.427999999999997</v>
      </c>
      <c r="G112" s="19">
        <f t="shared" ref="G112:G116" si="29">RANK(F112,$F$111:$F$116)</f>
        <v>5</v>
      </c>
      <c r="H112" s="19"/>
      <c r="I112" s="16" t="str">
        <f t="shared" si="19"/>
        <v>及格</v>
      </c>
      <c r="J112" s="16" t="str">
        <f t="shared" si="27"/>
        <v/>
      </c>
      <c r="K112" s="21" t="s">
        <v>669</v>
      </c>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row>
    <row r="113" spans="1:247" s="3" customFormat="1" ht="15" customHeight="1">
      <c r="A113" s="19" t="s">
        <v>71</v>
      </c>
      <c r="B113" s="19" t="s">
        <v>5</v>
      </c>
      <c r="C113" s="19" t="s">
        <v>277</v>
      </c>
      <c r="D113" s="20" t="s">
        <v>278</v>
      </c>
      <c r="E113" s="20">
        <v>80.540000000000006</v>
      </c>
      <c r="F113" s="20">
        <f t="shared" si="18"/>
        <v>78.896000000000001</v>
      </c>
      <c r="G113" s="19">
        <f t="shared" si="29"/>
        <v>2</v>
      </c>
      <c r="H113" s="19"/>
      <c r="I113" s="16" t="str">
        <f t="shared" si="19"/>
        <v>及格</v>
      </c>
      <c r="J113" s="16" t="str">
        <f t="shared" si="27"/>
        <v>是</v>
      </c>
      <c r="K113" s="21" t="s">
        <v>669</v>
      </c>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row>
    <row r="114" spans="1:247" s="3" customFormat="1" ht="15" customHeight="1">
      <c r="A114" s="19" t="s">
        <v>71</v>
      </c>
      <c r="B114" s="19" t="s">
        <v>5</v>
      </c>
      <c r="C114" s="19" t="s">
        <v>279</v>
      </c>
      <c r="D114" s="20" t="s">
        <v>280</v>
      </c>
      <c r="E114" s="20">
        <v>82.04</v>
      </c>
      <c r="F114" s="20">
        <f t="shared" si="18"/>
        <v>79.015999999999991</v>
      </c>
      <c r="G114" s="19">
        <f t="shared" si="29"/>
        <v>1</v>
      </c>
      <c r="H114" s="19"/>
      <c r="I114" s="16" t="str">
        <f t="shared" si="19"/>
        <v>及格</v>
      </c>
      <c r="J114" s="16" t="str">
        <f t="shared" si="27"/>
        <v>是</v>
      </c>
      <c r="K114" s="21" t="s">
        <v>669</v>
      </c>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row>
    <row r="115" spans="1:247" s="3" customFormat="1" ht="15" customHeight="1">
      <c r="A115" s="19" t="s">
        <v>71</v>
      </c>
      <c r="B115" s="19" t="s">
        <v>5</v>
      </c>
      <c r="C115" s="19" t="s">
        <v>281</v>
      </c>
      <c r="D115" s="20" t="s">
        <v>118</v>
      </c>
      <c r="E115" s="20">
        <v>79.959999999999994</v>
      </c>
      <c r="F115" s="20">
        <f t="shared" si="18"/>
        <v>77.463999999999999</v>
      </c>
      <c r="G115" s="19">
        <f t="shared" si="29"/>
        <v>4</v>
      </c>
      <c r="H115" s="19"/>
      <c r="I115" s="16" t="str">
        <f t="shared" si="19"/>
        <v>及格</v>
      </c>
      <c r="J115" s="16" t="str">
        <f t="shared" si="27"/>
        <v/>
      </c>
      <c r="K115" s="21" t="s">
        <v>669</v>
      </c>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row>
    <row r="116" spans="1:247" s="3" customFormat="1" ht="15" customHeight="1">
      <c r="A116" s="19" t="s">
        <v>71</v>
      </c>
      <c r="B116" s="19" t="s">
        <v>5</v>
      </c>
      <c r="C116" s="19" t="s">
        <v>282</v>
      </c>
      <c r="D116" s="20" t="s">
        <v>185</v>
      </c>
      <c r="E116" s="20">
        <v>80.39</v>
      </c>
      <c r="F116" s="20">
        <f t="shared" si="18"/>
        <v>77.515999999999991</v>
      </c>
      <c r="G116" s="19">
        <f t="shared" si="29"/>
        <v>3</v>
      </c>
      <c r="H116" s="19"/>
      <c r="I116" s="16" t="str">
        <f t="shared" si="19"/>
        <v>及格</v>
      </c>
      <c r="J116" s="16" t="str">
        <f t="shared" si="27"/>
        <v/>
      </c>
      <c r="K116" s="21" t="s">
        <v>669</v>
      </c>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row>
    <row r="117" spans="1:247" s="3" customFormat="1" ht="15" customHeight="1">
      <c r="A117" s="19" t="s">
        <v>72</v>
      </c>
      <c r="B117" s="19" t="s">
        <v>14</v>
      </c>
      <c r="C117" s="19" t="s">
        <v>283</v>
      </c>
      <c r="D117" s="20" t="s">
        <v>284</v>
      </c>
      <c r="E117" s="20">
        <v>83.29</v>
      </c>
      <c r="F117" s="20">
        <f t="shared" si="18"/>
        <v>84.075999999999993</v>
      </c>
      <c r="G117" s="19">
        <f>RANK(F117,$F$117:$F$119)</f>
        <v>1</v>
      </c>
      <c r="H117" s="19"/>
      <c r="I117" s="16" t="str">
        <f t="shared" si="19"/>
        <v>及格</v>
      </c>
      <c r="J117" s="16" t="str">
        <f t="shared" ref="J117:J158" si="30">IF(AND(G117&lt;=1,I117="及格"),"是","")</f>
        <v>是</v>
      </c>
      <c r="K117" s="21" t="s">
        <v>669</v>
      </c>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row>
    <row r="118" spans="1:247" s="3" customFormat="1" ht="15" customHeight="1">
      <c r="A118" s="19" t="s">
        <v>72</v>
      </c>
      <c r="B118" s="19" t="s">
        <v>14</v>
      </c>
      <c r="C118" s="19" t="s">
        <v>285</v>
      </c>
      <c r="D118" s="20" t="s">
        <v>204</v>
      </c>
      <c r="E118" s="20">
        <v>83.43</v>
      </c>
      <c r="F118" s="20">
        <f t="shared" si="18"/>
        <v>81.972000000000008</v>
      </c>
      <c r="G118" s="19">
        <f t="shared" ref="G118:G119" si="31">RANK(F118,$F$117:$F$119)</f>
        <v>2</v>
      </c>
      <c r="H118" s="19"/>
      <c r="I118" s="16" t="str">
        <f t="shared" si="19"/>
        <v>及格</v>
      </c>
      <c r="J118" s="16" t="str">
        <f t="shared" si="30"/>
        <v/>
      </c>
      <c r="K118" s="21" t="s">
        <v>669</v>
      </c>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row>
    <row r="119" spans="1:247" s="3" customFormat="1" ht="15" customHeight="1">
      <c r="A119" s="19" t="s">
        <v>72</v>
      </c>
      <c r="B119" s="19" t="s">
        <v>14</v>
      </c>
      <c r="C119" s="19" t="s">
        <v>286</v>
      </c>
      <c r="D119" s="20" t="s">
        <v>287</v>
      </c>
      <c r="E119" s="20">
        <v>76.75</v>
      </c>
      <c r="F119" s="20">
        <f t="shared" si="18"/>
        <v>78.7</v>
      </c>
      <c r="G119" s="19">
        <f t="shared" si="31"/>
        <v>3</v>
      </c>
      <c r="H119" s="19"/>
      <c r="I119" s="16" t="str">
        <f t="shared" si="19"/>
        <v>及格</v>
      </c>
      <c r="J119" s="16" t="str">
        <f t="shared" si="30"/>
        <v/>
      </c>
      <c r="K119" s="21" t="s">
        <v>669</v>
      </c>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row>
    <row r="120" spans="1:247" s="9" customFormat="1" ht="15" customHeight="1">
      <c r="A120" s="19" t="s">
        <v>73</v>
      </c>
      <c r="B120" s="19" t="s">
        <v>14</v>
      </c>
      <c r="C120" s="19" t="s">
        <v>288</v>
      </c>
      <c r="D120" s="20" t="s">
        <v>150</v>
      </c>
      <c r="E120" s="20">
        <v>75.39</v>
      </c>
      <c r="F120" s="20">
        <f t="shared" si="18"/>
        <v>80.316000000000003</v>
      </c>
      <c r="G120" s="19">
        <f>RANK(F120,$F$120:$F$121)</f>
        <v>1</v>
      </c>
      <c r="H120" s="19"/>
      <c r="I120" s="16" t="str">
        <f t="shared" si="19"/>
        <v>及格</v>
      </c>
      <c r="J120" s="16" t="str">
        <f t="shared" si="30"/>
        <v>是</v>
      </c>
      <c r="K120" s="21" t="s">
        <v>669</v>
      </c>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c r="GA120" s="8"/>
      <c r="GB120" s="8"/>
      <c r="GC120" s="8"/>
      <c r="GD120" s="8"/>
      <c r="GE120" s="8"/>
      <c r="GF120" s="8"/>
      <c r="GG120" s="8"/>
      <c r="GH120" s="8"/>
      <c r="GI120" s="8"/>
      <c r="GJ120" s="8"/>
      <c r="GK120" s="8"/>
      <c r="GL120" s="8"/>
      <c r="GM120" s="8"/>
      <c r="GN120" s="8"/>
      <c r="GO120" s="8"/>
      <c r="GP120" s="8"/>
      <c r="GQ120" s="8"/>
      <c r="GR120" s="8"/>
      <c r="GS120" s="8"/>
      <c r="GT120" s="8"/>
      <c r="GU120" s="8"/>
      <c r="GV120" s="8"/>
      <c r="GW120" s="8"/>
      <c r="GX120" s="8"/>
      <c r="GY120" s="8"/>
      <c r="GZ120" s="8"/>
      <c r="HA120" s="8"/>
      <c r="HB120" s="8"/>
      <c r="HC120" s="8"/>
      <c r="HD120" s="8"/>
      <c r="HE120" s="8"/>
      <c r="HF120" s="8"/>
      <c r="HG120" s="8"/>
      <c r="HH120" s="8"/>
      <c r="HI120" s="8"/>
      <c r="HJ120" s="8"/>
      <c r="HK120" s="8"/>
      <c r="HL120" s="8"/>
      <c r="HM120" s="8"/>
      <c r="HN120" s="8"/>
      <c r="HO120" s="8"/>
      <c r="HP120" s="8"/>
      <c r="HQ120" s="8"/>
      <c r="HR120" s="8"/>
      <c r="HS120" s="8"/>
      <c r="HT120" s="8"/>
      <c r="HU120" s="8"/>
      <c r="HV120" s="8"/>
      <c r="HW120" s="8"/>
      <c r="HX120" s="8"/>
      <c r="HY120" s="8"/>
      <c r="HZ120" s="8"/>
      <c r="IA120" s="8"/>
      <c r="IB120" s="8"/>
      <c r="IC120" s="8"/>
      <c r="ID120" s="8"/>
      <c r="IE120" s="8"/>
      <c r="IF120" s="8"/>
      <c r="IG120" s="8"/>
      <c r="IH120" s="8"/>
      <c r="II120" s="8"/>
      <c r="IJ120" s="8"/>
      <c r="IK120" s="8"/>
      <c r="IL120" s="8"/>
      <c r="IM120" s="8"/>
    </row>
    <row r="121" spans="1:247" s="9" customFormat="1" ht="15" customHeight="1">
      <c r="A121" s="19" t="s">
        <v>73</v>
      </c>
      <c r="B121" s="19" t="s">
        <v>14</v>
      </c>
      <c r="C121" s="19" t="s">
        <v>289</v>
      </c>
      <c r="D121" s="20" t="s">
        <v>290</v>
      </c>
      <c r="E121" s="20">
        <v>75.86</v>
      </c>
      <c r="F121" s="20">
        <f t="shared" si="18"/>
        <v>70.424000000000007</v>
      </c>
      <c r="G121" s="19">
        <f>RANK(F121,$F$120:$F$121)</f>
        <v>2</v>
      </c>
      <c r="H121" s="19"/>
      <c r="I121" s="16" t="str">
        <f t="shared" si="19"/>
        <v>及格</v>
      </c>
      <c r="J121" s="16" t="str">
        <f t="shared" si="30"/>
        <v/>
      </c>
      <c r="K121" s="21" t="s">
        <v>669</v>
      </c>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c r="GL121" s="8"/>
      <c r="GM121" s="8"/>
      <c r="GN121" s="8"/>
      <c r="GO121" s="8"/>
      <c r="GP121" s="8"/>
      <c r="GQ121" s="8"/>
      <c r="GR121" s="8"/>
      <c r="GS121" s="8"/>
      <c r="GT121" s="8"/>
      <c r="GU121" s="8"/>
      <c r="GV121" s="8"/>
      <c r="GW121" s="8"/>
      <c r="GX121" s="8"/>
      <c r="GY121" s="8"/>
      <c r="GZ121" s="8"/>
      <c r="HA121" s="8"/>
      <c r="HB121" s="8"/>
      <c r="HC121" s="8"/>
      <c r="HD121" s="8"/>
      <c r="HE121" s="8"/>
      <c r="HF121" s="8"/>
      <c r="HG121" s="8"/>
      <c r="HH121" s="8"/>
      <c r="HI121" s="8"/>
      <c r="HJ121" s="8"/>
      <c r="HK121" s="8"/>
      <c r="HL121" s="8"/>
      <c r="HM121" s="8"/>
      <c r="HN121" s="8"/>
      <c r="HO121" s="8"/>
      <c r="HP121" s="8"/>
      <c r="HQ121" s="8"/>
      <c r="HR121" s="8"/>
      <c r="HS121" s="8"/>
      <c r="HT121" s="8"/>
      <c r="HU121" s="8"/>
      <c r="HV121" s="8"/>
      <c r="HW121" s="8"/>
      <c r="HX121" s="8"/>
      <c r="HY121" s="8"/>
      <c r="HZ121" s="8"/>
      <c r="IA121" s="8"/>
      <c r="IB121" s="8"/>
      <c r="IC121" s="8"/>
      <c r="ID121" s="8"/>
      <c r="IE121" s="8"/>
      <c r="IF121" s="8"/>
      <c r="IG121" s="8"/>
      <c r="IH121" s="8"/>
      <c r="II121" s="8"/>
      <c r="IJ121" s="8"/>
      <c r="IK121" s="8"/>
      <c r="IL121" s="8"/>
      <c r="IM121" s="8"/>
    </row>
    <row r="122" spans="1:247" s="3" customFormat="1" ht="15" customHeight="1">
      <c r="A122" s="19" t="s">
        <v>74</v>
      </c>
      <c r="B122" s="19" t="s">
        <v>14</v>
      </c>
      <c r="C122" s="19" t="s">
        <v>291</v>
      </c>
      <c r="D122" s="20" t="s">
        <v>292</v>
      </c>
      <c r="E122" s="20">
        <v>79.14</v>
      </c>
      <c r="F122" s="20">
        <f t="shared" si="18"/>
        <v>80.135999999999996</v>
      </c>
      <c r="G122" s="19">
        <f>RANK(F122,$F$122:$F$124)</f>
        <v>1</v>
      </c>
      <c r="H122" s="19"/>
      <c r="I122" s="16" t="str">
        <f t="shared" si="19"/>
        <v>及格</v>
      </c>
      <c r="J122" s="16" t="str">
        <f t="shared" si="30"/>
        <v>是</v>
      </c>
      <c r="K122" s="21" t="s">
        <v>669</v>
      </c>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row>
    <row r="123" spans="1:247" s="3" customFormat="1" ht="15" customHeight="1">
      <c r="A123" s="19" t="s">
        <v>74</v>
      </c>
      <c r="B123" s="19" t="s">
        <v>14</v>
      </c>
      <c r="C123" s="19" t="s">
        <v>293</v>
      </c>
      <c r="D123" s="20" t="s">
        <v>124</v>
      </c>
      <c r="E123" s="20">
        <v>78.36</v>
      </c>
      <c r="F123" s="20">
        <f t="shared" si="18"/>
        <v>75.144000000000005</v>
      </c>
      <c r="G123" s="19">
        <f t="shared" ref="G123:G124" si="32">RANK(F123,$F$122:$F$124)</f>
        <v>2</v>
      </c>
      <c r="H123" s="19"/>
      <c r="I123" s="16" t="str">
        <f t="shared" si="19"/>
        <v>及格</v>
      </c>
      <c r="J123" s="16" t="str">
        <f t="shared" si="30"/>
        <v/>
      </c>
      <c r="K123" s="21" t="s">
        <v>669</v>
      </c>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row>
    <row r="124" spans="1:247" s="3" customFormat="1" ht="15" customHeight="1">
      <c r="A124" s="19" t="s">
        <v>74</v>
      </c>
      <c r="B124" s="19" t="s">
        <v>14</v>
      </c>
      <c r="C124" s="19" t="s">
        <v>294</v>
      </c>
      <c r="D124" s="20" t="s">
        <v>295</v>
      </c>
      <c r="E124" s="20">
        <v>79.25</v>
      </c>
      <c r="F124" s="20">
        <f t="shared" si="18"/>
        <v>74.300000000000011</v>
      </c>
      <c r="G124" s="19">
        <f t="shared" si="32"/>
        <v>3</v>
      </c>
      <c r="H124" s="19"/>
      <c r="I124" s="16" t="str">
        <f t="shared" si="19"/>
        <v>及格</v>
      </c>
      <c r="J124" s="16" t="str">
        <f t="shared" si="30"/>
        <v/>
      </c>
      <c r="K124" s="21" t="s">
        <v>669</v>
      </c>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row>
    <row r="125" spans="1:247" s="3" customFormat="1" ht="15" customHeight="1">
      <c r="A125" s="19" t="s">
        <v>75</v>
      </c>
      <c r="B125" s="19" t="s">
        <v>14</v>
      </c>
      <c r="C125" s="19" t="s">
        <v>297</v>
      </c>
      <c r="D125" s="20" t="s">
        <v>296</v>
      </c>
      <c r="E125" s="20">
        <v>79.319999999999993</v>
      </c>
      <c r="F125" s="20">
        <f t="shared" si="18"/>
        <v>75.768000000000001</v>
      </c>
      <c r="G125" s="19">
        <f>RANK(F125,$F$125:$F$125)</f>
        <v>1</v>
      </c>
      <c r="H125" s="19"/>
      <c r="I125" s="16" t="str">
        <f t="shared" si="19"/>
        <v>及格</v>
      </c>
      <c r="J125" s="16" t="str">
        <f t="shared" si="30"/>
        <v>是</v>
      </c>
      <c r="K125" s="21" t="s">
        <v>669</v>
      </c>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row>
    <row r="126" spans="1:247" s="3" customFormat="1" ht="15" customHeight="1">
      <c r="A126" s="19" t="s">
        <v>76</v>
      </c>
      <c r="B126" s="19" t="s">
        <v>14</v>
      </c>
      <c r="C126" s="19" t="s">
        <v>298</v>
      </c>
      <c r="D126" s="20" t="s">
        <v>299</v>
      </c>
      <c r="E126" s="20">
        <v>84.14</v>
      </c>
      <c r="F126" s="20">
        <f t="shared" si="18"/>
        <v>85.855999999999995</v>
      </c>
      <c r="G126" s="19">
        <f>RANK(F126,$F$126:$F$128)</f>
        <v>1</v>
      </c>
      <c r="H126" s="19"/>
      <c r="I126" s="16" t="str">
        <f t="shared" si="19"/>
        <v>及格</v>
      </c>
      <c r="J126" s="16" t="str">
        <f t="shared" si="30"/>
        <v>是</v>
      </c>
      <c r="K126" s="21" t="s">
        <v>669</v>
      </c>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row>
    <row r="127" spans="1:247" s="3" customFormat="1" ht="15" customHeight="1">
      <c r="A127" s="19" t="s">
        <v>76</v>
      </c>
      <c r="B127" s="19" t="s">
        <v>14</v>
      </c>
      <c r="C127" s="19" t="s">
        <v>300</v>
      </c>
      <c r="D127" s="20" t="s">
        <v>301</v>
      </c>
      <c r="E127" s="20">
        <v>85.36</v>
      </c>
      <c r="F127" s="20">
        <f t="shared" si="18"/>
        <v>85.384</v>
      </c>
      <c r="G127" s="19">
        <f t="shared" ref="G127:G128" si="33">RANK(F127,$F$126:$F$128)</f>
        <v>2</v>
      </c>
      <c r="H127" s="19"/>
      <c r="I127" s="16" t="str">
        <f t="shared" si="19"/>
        <v>及格</v>
      </c>
      <c r="J127" s="16" t="str">
        <f t="shared" si="30"/>
        <v/>
      </c>
      <c r="K127" s="21" t="s">
        <v>669</v>
      </c>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row>
    <row r="128" spans="1:247" s="3" customFormat="1" ht="15" customHeight="1">
      <c r="A128" s="19" t="s">
        <v>76</v>
      </c>
      <c r="B128" s="19" t="s">
        <v>14</v>
      </c>
      <c r="C128" s="19" t="s">
        <v>302</v>
      </c>
      <c r="D128" s="20" t="s">
        <v>234</v>
      </c>
      <c r="E128" s="20">
        <v>75.430000000000007</v>
      </c>
      <c r="F128" s="20">
        <f t="shared" si="18"/>
        <v>74.572000000000003</v>
      </c>
      <c r="G128" s="19">
        <f t="shared" si="33"/>
        <v>3</v>
      </c>
      <c r="H128" s="19"/>
      <c r="I128" s="16" t="str">
        <f t="shared" si="19"/>
        <v>及格</v>
      </c>
      <c r="J128" s="16" t="str">
        <f t="shared" si="30"/>
        <v/>
      </c>
      <c r="K128" s="21" t="s">
        <v>669</v>
      </c>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row>
    <row r="129" spans="1:247" s="3" customFormat="1" ht="15" customHeight="1">
      <c r="A129" s="19" t="s">
        <v>77</v>
      </c>
      <c r="B129" s="19" t="s">
        <v>14</v>
      </c>
      <c r="C129" s="19" t="s">
        <v>303</v>
      </c>
      <c r="D129" s="20" t="s">
        <v>292</v>
      </c>
      <c r="E129" s="20">
        <v>83.57</v>
      </c>
      <c r="F129" s="20">
        <f t="shared" si="18"/>
        <v>81.907999999999987</v>
      </c>
      <c r="G129" s="19">
        <f>RANK(F129,$F$129:$F$129)</f>
        <v>1</v>
      </c>
      <c r="H129" s="19"/>
      <c r="I129" s="16" t="str">
        <f t="shared" si="19"/>
        <v>及格</v>
      </c>
      <c r="J129" s="16" t="str">
        <f t="shared" si="30"/>
        <v>是</v>
      </c>
      <c r="K129" s="21" t="s">
        <v>669</v>
      </c>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row>
    <row r="130" spans="1:247" s="3" customFormat="1" ht="15" customHeight="1">
      <c r="A130" s="19" t="s">
        <v>78</v>
      </c>
      <c r="B130" s="19" t="s">
        <v>14</v>
      </c>
      <c r="C130" s="19" t="s">
        <v>304</v>
      </c>
      <c r="D130" s="20" t="s">
        <v>305</v>
      </c>
      <c r="E130" s="20">
        <v>79.040000000000006</v>
      </c>
      <c r="F130" s="20">
        <f t="shared" si="18"/>
        <v>80.695999999999998</v>
      </c>
      <c r="G130" s="19">
        <f>RANK(F130,$F$130:$F$130)</f>
        <v>1</v>
      </c>
      <c r="H130" s="19"/>
      <c r="I130" s="16" t="str">
        <f t="shared" si="19"/>
        <v>及格</v>
      </c>
      <c r="J130" s="16" t="str">
        <f t="shared" si="30"/>
        <v>是</v>
      </c>
      <c r="K130" s="21" t="s">
        <v>669</v>
      </c>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row>
    <row r="131" spans="1:247" s="3" customFormat="1" ht="15" customHeight="1">
      <c r="A131" s="19" t="s">
        <v>79</v>
      </c>
      <c r="B131" s="19" t="s">
        <v>14</v>
      </c>
      <c r="C131" s="19" t="s">
        <v>306</v>
      </c>
      <c r="D131" s="20" t="s">
        <v>252</v>
      </c>
      <c r="E131" s="20">
        <v>79.540000000000006</v>
      </c>
      <c r="F131" s="20">
        <f t="shared" si="18"/>
        <v>79.456000000000003</v>
      </c>
      <c r="G131" s="19">
        <f>RANK(F131,$F$131:$F$131)</f>
        <v>1</v>
      </c>
      <c r="H131" s="19"/>
      <c r="I131" s="16" t="str">
        <f t="shared" si="19"/>
        <v>及格</v>
      </c>
      <c r="J131" s="16" t="str">
        <f t="shared" si="30"/>
        <v>是</v>
      </c>
      <c r="K131" s="21" t="s">
        <v>669</v>
      </c>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row>
    <row r="132" spans="1:247" s="3" customFormat="1" ht="15" customHeight="1">
      <c r="A132" s="19" t="s">
        <v>80</v>
      </c>
      <c r="B132" s="19" t="s">
        <v>14</v>
      </c>
      <c r="C132" s="19" t="s">
        <v>307</v>
      </c>
      <c r="D132" s="20" t="s">
        <v>305</v>
      </c>
      <c r="E132" s="20">
        <v>75.39</v>
      </c>
      <c r="F132" s="20">
        <f t="shared" ref="F132:F195" si="34">(D132*0.6)+(E132*0.4)</f>
        <v>79.236000000000004</v>
      </c>
      <c r="G132" s="19">
        <f>RANK(F132,$F$132:$F$133)</f>
        <v>1</v>
      </c>
      <c r="H132" s="19"/>
      <c r="I132" s="16" t="str">
        <f t="shared" ref="I132:I195" si="35">IF(F132&gt;=55,"及格","")</f>
        <v>及格</v>
      </c>
      <c r="J132" s="16" t="str">
        <f t="shared" si="30"/>
        <v>是</v>
      </c>
      <c r="K132" s="21" t="s">
        <v>669</v>
      </c>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row>
    <row r="133" spans="1:247" s="3" customFormat="1" ht="15" customHeight="1">
      <c r="A133" s="19" t="s">
        <v>80</v>
      </c>
      <c r="B133" s="19" t="s">
        <v>14</v>
      </c>
      <c r="C133" s="19" t="s">
        <v>308</v>
      </c>
      <c r="D133" s="20" t="s">
        <v>296</v>
      </c>
      <c r="E133" s="20">
        <v>75.040000000000006</v>
      </c>
      <c r="F133" s="20">
        <f t="shared" si="34"/>
        <v>74.056000000000012</v>
      </c>
      <c r="G133" s="19">
        <f>RANK(F133,$F$132:$F$133)</f>
        <v>2</v>
      </c>
      <c r="H133" s="19"/>
      <c r="I133" s="16" t="str">
        <f t="shared" si="35"/>
        <v>及格</v>
      </c>
      <c r="J133" s="16" t="str">
        <f t="shared" si="30"/>
        <v/>
      </c>
      <c r="K133" s="21" t="s">
        <v>669</v>
      </c>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row>
    <row r="134" spans="1:247" s="3" customFormat="1" ht="15" customHeight="1">
      <c r="A134" s="19" t="s">
        <v>81</v>
      </c>
      <c r="B134" s="19" t="s">
        <v>14</v>
      </c>
      <c r="C134" s="19" t="s">
        <v>309</v>
      </c>
      <c r="D134" s="20" t="s">
        <v>204</v>
      </c>
      <c r="E134" s="20">
        <v>77.319999999999993</v>
      </c>
      <c r="F134" s="20">
        <f t="shared" si="34"/>
        <v>79.527999999999992</v>
      </c>
      <c r="G134" s="19">
        <f>RANK(F134,$F$134:$F$134)</f>
        <v>1</v>
      </c>
      <c r="H134" s="19"/>
      <c r="I134" s="16" t="str">
        <f t="shared" si="35"/>
        <v>及格</v>
      </c>
      <c r="J134" s="16" t="str">
        <f t="shared" si="30"/>
        <v>是</v>
      </c>
      <c r="K134" s="21" t="s">
        <v>669</v>
      </c>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row>
    <row r="135" spans="1:247" s="3" customFormat="1" ht="15" customHeight="1">
      <c r="A135" s="19" t="s">
        <v>82</v>
      </c>
      <c r="B135" s="19" t="s">
        <v>14</v>
      </c>
      <c r="C135" s="19" t="s">
        <v>310</v>
      </c>
      <c r="D135" s="20" t="s">
        <v>311</v>
      </c>
      <c r="E135" s="20">
        <v>74.39</v>
      </c>
      <c r="F135" s="20">
        <f t="shared" si="34"/>
        <v>76.795999999999992</v>
      </c>
      <c r="G135" s="19">
        <f>RANK(F135,$F$135:$F$135)</f>
        <v>1</v>
      </c>
      <c r="H135" s="19"/>
      <c r="I135" s="16" t="str">
        <f t="shared" si="35"/>
        <v>及格</v>
      </c>
      <c r="J135" s="16" t="str">
        <f t="shared" si="30"/>
        <v>是</v>
      </c>
      <c r="K135" s="21" t="s">
        <v>669</v>
      </c>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row>
    <row r="136" spans="1:247" s="3" customFormat="1" ht="15" customHeight="1">
      <c r="A136" s="19" t="s">
        <v>83</v>
      </c>
      <c r="B136" s="19" t="s">
        <v>14</v>
      </c>
      <c r="C136" s="19" t="s">
        <v>312</v>
      </c>
      <c r="D136" s="20" t="s">
        <v>271</v>
      </c>
      <c r="E136" s="20">
        <v>79.459999999999994</v>
      </c>
      <c r="F136" s="20">
        <f t="shared" si="34"/>
        <v>80.143999999999991</v>
      </c>
      <c r="G136" s="19">
        <f>RANK(F136,$F$136:$F$138)</f>
        <v>1</v>
      </c>
      <c r="H136" s="19"/>
      <c r="I136" s="16" t="str">
        <f t="shared" si="35"/>
        <v>及格</v>
      </c>
      <c r="J136" s="16" t="str">
        <f t="shared" si="30"/>
        <v>是</v>
      </c>
      <c r="K136" s="21" t="s">
        <v>669</v>
      </c>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row>
    <row r="137" spans="1:247" s="3" customFormat="1" ht="15" customHeight="1">
      <c r="A137" s="19" t="s">
        <v>83</v>
      </c>
      <c r="B137" s="19" t="s">
        <v>14</v>
      </c>
      <c r="C137" s="19" t="s">
        <v>313</v>
      </c>
      <c r="D137" s="20" t="s">
        <v>157</v>
      </c>
      <c r="E137" s="20">
        <v>69.069999999999993</v>
      </c>
      <c r="F137" s="20">
        <f t="shared" si="34"/>
        <v>75.027999999999992</v>
      </c>
      <c r="G137" s="19">
        <f t="shared" ref="G137:G138" si="36">RANK(F137,$F$136:$F$138)</f>
        <v>2</v>
      </c>
      <c r="H137" s="19"/>
      <c r="I137" s="16" t="str">
        <f t="shared" si="35"/>
        <v>及格</v>
      </c>
      <c r="J137" s="16" t="str">
        <f t="shared" si="30"/>
        <v/>
      </c>
      <c r="K137" s="21" t="s">
        <v>669</v>
      </c>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row>
    <row r="138" spans="1:247" s="3" customFormat="1" ht="15" customHeight="1">
      <c r="A138" s="19" t="s">
        <v>83</v>
      </c>
      <c r="B138" s="19" t="s">
        <v>14</v>
      </c>
      <c r="C138" s="19" t="s">
        <v>314</v>
      </c>
      <c r="D138" s="20" t="s">
        <v>315</v>
      </c>
      <c r="E138" s="20">
        <v>75.540000000000006</v>
      </c>
      <c r="F138" s="20">
        <f t="shared" si="34"/>
        <v>70.775999999999996</v>
      </c>
      <c r="G138" s="19">
        <f t="shared" si="36"/>
        <v>3</v>
      </c>
      <c r="H138" s="19"/>
      <c r="I138" s="16" t="str">
        <f t="shared" si="35"/>
        <v>及格</v>
      </c>
      <c r="J138" s="16" t="str">
        <f t="shared" si="30"/>
        <v/>
      </c>
      <c r="K138" s="21" t="s">
        <v>669</v>
      </c>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row>
    <row r="139" spans="1:247" s="3" customFormat="1" ht="15" customHeight="1">
      <c r="A139" s="19" t="s">
        <v>84</v>
      </c>
      <c r="B139" s="19" t="s">
        <v>14</v>
      </c>
      <c r="C139" s="19" t="s">
        <v>316</v>
      </c>
      <c r="D139" s="20" t="s">
        <v>176</v>
      </c>
      <c r="E139" s="20">
        <v>77.569999999999993</v>
      </c>
      <c r="F139" s="20">
        <f t="shared" si="34"/>
        <v>79.147999999999996</v>
      </c>
      <c r="G139" s="19">
        <f>RANK(F139,$F$139:$F$141)</f>
        <v>1</v>
      </c>
      <c r="H139" s="19"/>
      <c r="I139" s="16" t="str">
        <f t="shared" si="35"/>
        <v>及格</v>
      </c>
      <c r="J139" s="16" t="str">
        <f t="shared" si="30"/>
        <v>是</v>
      </c>
      <c r="K139" s="21" t="s">
        <v>669</v>
      </c>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row>
    <row r="140" spans="1:247" s="3" customFormat="1" ht="15" customHeight="1">
      <c r="A140" s="19" t="s">
        <v>84</v>
      </c>
      <c r="B140" s="19" t="s">
        <v>14</v>
      </c>
      <c r="C140" s="19" t="s">
        <v>317</v>
      </c>
      <c r="D140" s="20" t="s">
        <v>246</v>
      </c>
      <c r="E140" s="20">
        <v>71.5</v>
      </c>
      <c r="F140" s="20">
        <f t="shared" si="34"/>
        <v>74.92</v>
      </c>
      <c r="G140" s="19">
        <f t="shared" ref="G140:G141" si="37">RANK(F140,$F$139:$F$141)</f>
        <v>3</v>
      </c>
      <c r="H140" s="19"/>
      <c r="I140" s="16" t="str">
        <f t="shared" si="35"/>
        <v>及格</v>
      </c>
      <c r="J140" s="16" t="str">
        <f t="shared" si="30"/>
        <v/>
      </c>
      <c r="K140" s="21" t="s">
        <v>669</v>
      </c>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row>
    <row r="141" spans="1:247" s="3" customFormat="1" ht="15" customHeight="1">
      <c r="A141" s="19" t="s">
        <v>84</v>
      </c>
      <c r="B141" s="19" t="s">
        <v>14</v>
      </c>
      <c r="C141" s="19" t="s">
        <v>318</v>
      </c>
      <c r="D141" s="20" t="s">
        <v>229</v>
      </c>
      <c r="E141" s="20">
        <v>79.86</v>
      </c>
      <c r="F141" s="20">
        <f t="shared" si="34"/>
        <v>76.22399999999999</v>
      </c>
      <c r="G141" s="19">
        <f t="shared" si="37"/>
        <v>2</v>
      </c>
      <c r="H141" s="19"/>
      <c r="I141" s="16" t="str">
        <f t="shared" si="35"/>
        <v>及格</v>
      </c>
      <c r="J141" s="16" t="str">
        <f t="shared" si="30"/>
        <v/>
      </c>
      <c r="K141" s="21" t="s">
        <v>669</v>
      </c>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row>
    <row r="142" spans="1:247" s="3" customFormat="1" ht="15" customHeight="1">
      <c r="A142" s="19" t="s">
        <v>85</v>
      </c>
      <c r="B142" s="19" t="s">
        <v>14</v>
      </c>
      <c r="C142" s="19" t="s">
        <v>319</v>
      </c>
      <c r="D142" s="20" t="s">
        <v>172</v>
      </c>
      <c r="E142" s="20">
        <v>81.319999999999993</v>
      </c>
      <c r="F142" s="20">
        <f t="shared" si="34"/>
        <v>82.087999999999994</v>
      </c>
      <c r="G142" s="19">
        <f>RANK(F142,$F$142:$F$142)</f>
        <v>1</v>
      </c>
      <c r="H142" s="19"/>
      <c r="I142" s="16" t="str">
        <f t="shared" si="35"/>
        <v>及格</v>
      </c>
      <c r="J142" s="16" t="str">
        <f t="shared" si="30"/>
        <v>是</v>
      </c>
      <c r="K142" s="21" t="s">
        <v>669</v>
      </c>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row>
    <row r="143" spans="1:247" s="3" customFormat="1" ht="15" customHeight="1">
      <c r="A143" s="19" t="s">
        <v>86</v>
      </c>
      <c r="B143" s="19" t="s">
        <v>14</v>
      </c>
      <c r="C143" s="19" t="s">
        <v>320</v>
      </c>
      <c r="D143" s="20" t="s">
        <v>321</v>
      </c>
      <c r="E143" s="20">
        <v>82.04</v>
      </c>
      <c r="F143" s="20">
        <f t="shared" si="34"/>
        <v>82.855999999999995</v>
      </c>
      <c r="G143" s="19">
        <f>RANK(F143,$F$143:$F$145)</f>
        <v>1</v>
      </c>
      <c r="H143" s="19"/>
      <c r="I143" s="16" t="str">
        <f t="shared" si="35"/>
        <v>及格</v>
      </c>
      <c r="J143" s="16" t="str">
        <f t="shared" si="30"/>
        <v>是</v>
      </c>
      <c r="K143" s="21" t="s">
        <v>669</v>
      </c>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row>
    <row r="144" spans="1:247" s="3" customFormat="1" ht="15" customHeight="1">
      <c r="A144" s="19" t="s">
        <v>86</v>
      </c>
      <c r="B144" s="19" t="s">
        <v>14</v>
      </c>
      <c r="C144" s="19" t="s">
        <v>322</v>
      </c>
      <c r="D144" s="20" t="s">
        <v>155</v>
      </c>
      <c r="E144" s="20">
        <v>75.569999999999993</v>
      </c>
      <c r="F144" s="20">
        <f t="shared" si="34"/>
        <v>78.947999999999993</v>
      </c>
      <c r="G144" s="19">
        <f t="shared" ref="G144:G145" si="38">RANK(F144,$F$143:$F$145)</f>
        <v>2</v>
      </c>
      <c r="H144" s="19"/>
      <c r="I144" s="16" t="str">
        <f t="shared" si="35"/>
        <v>及格</v>
      </c>
      <c r="J144" s="16" t="str">
        <f t="shared" si="30"/>
        <v/>
      </c>
      <c r="K144" s="21" t="s">
        <v>669</v>
      </c>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row>
    <row r="145" spans="1:247" s="3" customFormat="1" ht="15" customHeight="1">
      <c r="A145" s="19" t="s">
        <v>86</v>
      </c>
      <c r="B145" s="19" t="s">
        <v>14</v>
      </c>
      <c r="C145" s="19" t="s">
        <v>323</v>
      </c>
      <c r="D145" s="20" t="s">
        <v>118</v>
      </c>
      <c r="E145" s="20">
        <v>83.54</v>
      </c>
      <c r="F145" s="20">
        <f t="shared" si="34"/>
        <v>78.896000000000001</v>
      </c>
      <c r="G145" s="19">
        <f t="shared" si="38"/>
        <v>3</v>
      </c>
      <c r="H145" s="19"/>
      <c r="I145" s="16" t="str">
        <f t="shared" si="35"/>
        <v>及格</v>
      </c>
      <c r="J145" s="16" t="str">
        <f t="shared" si="30"/>
        <v/>
      </c>
      <c r="K145" s="21" t="s">
        <v>669</v>
      </c>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row>
    <row r="146" spans="1:247" s="3" customFormat="1" ht="15" customHeight="1">
      <c r="A146" s="19" t="s">
        <v>87</v>
      </c>
      <c r="B146" s="19" t="s">
        <v>14</v>
      </c>
      <c r="C146" s="19" t="s">
        <v>324</v>
      </c>
      <c r="D146" s="20" t="s">
        <v>325</v>
      </c>
      <c r="E146" s="20">
        <v>82.04</v>
      </c>
      <c r="F146" s="20">
        <f t="shared" si="34"/>
        <v>76.135999999999996</v>
      </c>
      <c r="G146" s="19">
        <f>RANK(F146,$F$146:$F$147)</f>
        <v>1</v>
      </c>
      <c r="H146" s="19"/>
      <c r="I146" s="16" t="str">
        <f t="shared" si="35"/>
        <v>及格</v>
      </c>
      <c r="J146" s="16" t="str">
        <f t="shared" si="30"/>
        <v>是</v>
      </c>
      <c r="K146" s="21" t="s">
        <v>669</v>
      </c>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row>
    <row r="147" spans="1:247" s="3" customFormat="1" ht="15" customHeight="1">
      <c r="A147" s="19" t="s">
        <v>87</v>
      </c>
      <c r="B147" s="19" t="s">
        <v>14</v>
      </c>
      <c r="C147" s="19" t="s">
        <v>326</v>
      </c>
      <c r="D147" s="20" t="s">
        <v>164</v>
      </c>
      <c r="E147" s="20">
        <v>73.39</v>
      </c>
      <c r="F147" s="20">
        <f t="shared" si="34"/>
        <v>71.596000000000004</v>
      </c>
      <c r="G147" s="19">
        <f>RANK(F147,$F$146:$F$147)</f>
        <v>2</v>
      </c>
      <c r="H147" s="19"/>
      <c r="I147" s="16" t="str">
        <f t="shared" si="35"/>
        <v>及格</v>
      </c>
      <c r="J147" s="16" t="str">
        <f t="shared" si="30"/>
        <v/>
      </c>
      <c r="K147" s="21" t="s">
        <v>669</v>
      </c>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row>
    <row r="148" spans="1:247" s="3" customFormat="1" ht="15" customHeight="1">
      <c r="A148" s="19" t="s">
        <v>88</v>
      </c>
      <c r="B148" s="19" t="s">
        <v>14</v>
      </c>
      <c r="C148" s="19" t="s">
        <v>327</v>
      </c>
      <c r="D148" s="20" t="s">
        <v>178</v>
      </c>
      <c r="E148" s="20">
        <v>74.790000000000006</v>
      </c>
      <c r="F148" s="20">
        <f t="shared" si="34"/>
        <v>77.676000000000002</v>
      </c>
      <c r="G148" s="19">
        <f>RANK(F148,$F$148:$F$148)</f>
        <v>1</v>
      </c>
      <c r="H148" s="19"/>
      <c r="I148" s="16" t="str">
        <f t="shared" si="35"/>
        <v>及格</v>
      </c>
      <c r="J148" s="16" t="str">
        <f t="shared" si="30"/>
        <v>是</v>
      </c>
      <c r="K148" s="21" t="s">
        <v>669</v>
      </c>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row>
    <row r="149" spans="1:247" s="3" customFormat="1" ht="15" customHeight="1">
      <c r="A149" s="19" t="s">
        <v>89</v>
      </c>
      <c r="B149" s="19" t="s">
        <v>14</v>
      </c>
      <c r="C149" s="19" t="s">
        <v>328</v>
      </c>
      <c r="D149" s="20" t="s">
        <v>287</v>
      </c>
      <c r="E149" s="20">
        <v>81.040000000000006</v>
      </c>
      <c r="F149" s="20">
        <f t="shared" si="34"/>
        <v>80.415999999999997</v>
      </c>
      <c r="G149" s="19">
        <f>RANK(F149,$F$149:$F$151)</f>
        <v>1</v>
      </c>
      <c r="H149" s="19"/>
      <c r="I149" s="16" t="str">
        <f t="shared" si="35"/>
        <v>及格</v>
      </c>
      <c r="J149" s="16" t="str">
        <f t="shared" si="30"/>
        <v>是</v>
      </c>
      <c r="K149" s="21" t="s">
        <v>669</v>
      </c>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row>
    <row r="150" spans="1:247" s="3" customFormat="1" ht="15" customHeight="1">
      <c r="A150" s="19" t="s">
        <v>89</v>
      </c>
      <c r="B150" s="19" t="s">
        <v>14</v>
      </c>
      <c r="C150" s="19" t="s">
        <v>329</v>
      </c>
      <c r="D150" s="20" t="s">
        <v>140</v>
      </c>
      <c r="E150" s="20">
        <v>73.75</v>
      </c>
      <c r="F150" s="20">
        <f t="shared" si="34"/>
        <v>74.02000000000001</v>
      </c>
      <c r="G150" s="19">
        <f>RANK(F150,$F$149:$F$151)</f>
        <v>3</v>
      </c>
      <c r="H150" s="19"/>
      <c r="I150" s="16" t="str">
        <f t="shared" si="35"/>
        <v>及格</v>
      </c>
      <c r="J150" s="16" t="str">
        <f t="shared" si="30"/>
        <v/>
      </c>
      <c r="K150" s="21" t="s">
        <v>669</v>
      </c>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row>
    <row r="151" spans="1:247" s="3" customFormat="1" ht="15" customHeight="1">
      <c r="A151" s="19" t="s">
        <v>89</v>
      </c>
      <c r="B151" s="19" t="s">
        <v>14</v>
      </c>
      <c r="C151" s="19" t="s">
        <v>330</v>
      </c>
      <c r="D151" s="20" t="s">
        <v>229</v>
      </c>
      <c r="E151" s="20">
        <v>81.819999999999993</v>
      </c>
      <c r="F151" s="20">
        <f t="shared" si="34"/>
        <v>77.007999999999996</v>
      </c>
      <c r="G151" s="19">
        <f>RANK(F151,$F$149:$F$151)</f>
        <v>2</v>
      </c>
      <c r="H151" s="19"/>
      <c r="I151" s="16" t="str">
        <f t="shared" si="35"/>
        <v>及格</v>
      </c>
      <c r="J151" s="16" t="str">
        <f t="shared" si="30"/>
        <v/>
      </c>
      <c r="K151" s="21" t="s">
        <v>669</v>
      </c>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row>
    <row r="152" spans="1:247" s="3" customFormat="1" ht="15" customHeight="1">
      <c r="A152" s="19" t="s">
        <v>90</v>
      </c>
      <c r="B152" s="19" t="s">
        <v>14</v>
      </c>
      <c r="C152" s="19" t="s">
        <v>331</v>
      </c>
      <c r="D152" s="20" t="s">
        <v>193</v>
      </c>
      <c r="E152" s="20">
        <v>77.459999999999994</v>
      </c>
      <c r="F152" s="20">
        <f t="shared" si="34"/>
        <v>77.063999999999993</v>
      </c>
      <c r="G152" s="19">
        <f>RANK(F152,$F$152:$F$152)</f>
        <v>1</v>
      </c>
      <c r="H152" s="19"/>
      <c r="I152" s="16" t="str">
        <f t="shared" si="35"/>
        <v>及格</v>
      </c>
      <c r="J152" s="16" t="str">
        <f t="shared" si="30"/>
        <v>是</v>
      </c>
      <c r="K152" s="21" t="s">
        <v>669</v>
      </c>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row>
    <row r="153" spans="1:247" s="3" customFormat="1" ht="15" customHeight="1">
      <c r="A153" s="19" t="s">
        <v>91</v>
      </c>
      <c r="B153" s="19" t="s">
        <v>14</v>
      </c>
      <c r="C153" s="19" t="s">
        <v>332</v>
      </c>
      <c r="D153" s="20" t="s">
        <v>256</v>
      </c>
      <c r="E153" s="20">
        <v>78.75</v>
      </c>
      <c r="F153" s="20">
        <f t="shared" si="34"/>
        <v>82.38</v>
      </c>
      <c r="G153" s="19">
        <f>RANK(F153,$F$153:$F$155)</f>
        <v>1</v>
      </c>
      <c r="H153" s="19"/>
      <c r="I153" s="16" t="str">
        <f t="shared" si="35"/>
        <v>及格</v>
      </c>
      <c r="J153" s="16" t="str">
        <f t="shared" si="30"/>
        <v>是</v>
      </c>
      <c r="K153" s="21" t="s">
        <v>669</v>
      </c>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row>
    <row r="154" spans="1:247" s="3" customFormat="1" ht="15" customHeight="1">
      <c r="A154" s="19" t="s">
        <v>91</v>
      </c>
      <c r="B154" s="19" t="s">
        <v>14</v>
      </c>
      <c r="C154" s="19" t="s">
        <v>333</v>
      </c>
      <c r="D154" s="20" t="s">
        <v>178</v>
      </c>
      <c r="E154" s="20">
        <v>83.5</v>
      </c>
      <c r="F154" s="20">
        <f t="shared" si="34"/>
        <v>81.16</v>
      </c>
      <c r="G154" s="19">
        <f t="shared" ref="G154:G155" si="39">RANK(F154,$F$153:$F$155)</f>
        <v>2</v>
      </c>
      <c r="H154" s="19"/>
      <c r="I154" s="16" t="str">
        <f t="shared" si="35"/>
        <v>及格</v>
      </c>
      <c r="J154" s="16" t="str">
        <f t="shared" si="30"/>
        <v/>
      </c>
      <c r="K154" s="21" t="s">
        <v>669</v>
      </c>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row>
    <row r="155" spans="1:247" s="3" customFormat="1" ht="15" customHeight="1">
      <c r="A155" s="19" t="s">
        <v>91</v>
      </c>
      <c r="B155" s="19" t="s">
        <v>14</v>
      </c>
      <c r="C155" s="19" t="s">
        <v>334</v>
      </c>
      <c r="D155" s="20" t="s">
        <v>178</v>
      </c>
      <c r="E155" s="20">
        <v>80.709999999999994</v>
      </c>
      <c r="F155" s="20">
        <f t="shared" si="34"/>
        <v>80.043999999999997</v>
      </c>
      <c r="G155" s="19">
        <f t="shared" si="39"/>
        <v>3</v>
      </c>
      <c r="H155" s="19"/>
      <c r="I155" s="16" t="str">
        <f t="shared" si="35"/>
        <v>及格</v>
      </c>
      <c r="J155" s="16" t="str">
        <f t="shared" si="30"/>
        <v/>
      </c>
      <c r="K155" s="21" t="s">
        <v>669</v>
      </c>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row>
    <row r="156" spans="1:247" s="3" customFormat="1" ht="15" customHeight="1">
      <c r="A156" s="19" t="s">
        <v>92</v>
      </c>
      <c r="B156" s="19" t="s">
        <v>14</v>
      </c>
      <c r="C156" s="19" t="s">
        <v>335</v>
      </c>
      <c r="D156" s="20" t="s">
        <v>250</v>
      </c>
      <c r="E156" s="20">
        <v>78.680000000000007</v>
      </c>
      <c r="F156" s="20">
        <f t="shared" si="34"/>
        <v>83.432000000000002</v>
      </c>
      <c r="G156" s="19">
        <f>RANK(F156,$F$156:$F$158)</f>
        <v>1</v>
      </c>
      <c r="H156" s="19"/>
      <c r="I156" s="16" t="str">
        <f t="shared" si="35"/>
        <v>及格</v>
      </c>
      <c r="J156" s="16" t="str">
        <f t="shared" si="30"/>
        <v>是</v>
      </c>
      <c r="K156" s="21" t="s">
        <v>669</v>
      </c>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row>
    <row r="157" spans="1:247" s="3" customFormat="1" ht="15" customHeight="1">
      <c r="A157" s="19" t="s">
        <v>92</v>
      </c>
      <c r="B157" s="19" t="s">
        <v>14</v>
      </c>
      <c r="C157" s="19" t="s">
        <v>336</v>
      </c>
      <c r="D157" s="20" t="s">
        <v>138</v>
      </c>
      <c r="E157" s="20">
        <v>75.819999999999993</v>
      </c>
      <c r="F157" s="20">
        <f t="shared" si="34"/>
        <v>74.968000000000004</v>
      </c>
      <c r="G157" s="19">
        <f t="shared" ref="G157:G158" si="40">RANK(F157,$F$156:$F$158)</f>
        <v>2</v>
      </c>
      <c r="H157" s="19"/>
      <c r="I157" s="16" t="str">
        <f t="shared" si="35"/>
        <v>及格</v>
      </c>
      <c r="J157" s="16" t="str">
        <f t="shared" si="30"/>
        <v/>
      </c>
      <c r="K157" s="21" t="s">
        <v>669</v>
      </c>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row>
    <row r="158" spans="1:247" s="3" customFormat="1" ht="15" customHeight="1">
      <c r="A158" s="19" t="s">
        <v>92</v>
      </c>
      <c r="B158" s="19" t="s">
        <v>14</v>
      </c>
      <c r="C158" s="19" t="s">
        <v>337</v>
      </c>
      <c r="D158" s="20" t="s">
        <v>338</v>
      </c>
      <c r="E158" s="20">
        <v>71.790000000000006</v>
      </c>
      <c r="F158" s="20">
        <f t="shared" si="34"/>
        <v>67.116</v>
      </c>
      <c r="G158" s="19">
        <f t="shared" si="40"/>
        <v>3</v>
      </c>
      <c r="H158" s="19"/>
      <c r="I158" s="16" t="str">
        <f t="shared" si="35"/>
        <v>及格</v>
      </c>
      <c r="J158" s="16" t="str">
        <f t="shared" si="30"/>
        <v/>
      </c>
      <c r="K158" s="21" t="s">
        <v>669</v>
      </c>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row>
    <row r="159" spans="1:247" s="3" customFormat="1" ht="15" customHeight="1">
      <c r="A159" s="19" t="s">
        <v>93</v>
      </c>
      <c r="B159" s="19" t="s">
        <v>5</v>
      </c>
      <c r="C159" s="19" t="s">
        <v>339</v>
      </c>
      <c r="D159" s="20" t="s">
        <v>284</v>
      </c>
      <c r="E159" s="20">
        <v>79.61</v>
      </c>
      <c r="F159" s="20">
        <f t="shared" si="34"/>
        <v>82.603999999999999</v>
      </c>
      <c r="G159" s="19">
        <f>RANK(F159,$F$159:$F$164)</f>
        <v>2</v>
      </c>
      <c r="H159" s="19"/>
      <c r="I159" s="16" t="str">
        <f t="shared" si="35"/>
        <v>及格</v>
      </c>
      <c r="J159" s="16" t="str">
        <f t="shared" ref="J159:J169" si="41">IF(AND(G159&lt;=2,I159="及格"),"是","")</f>
        <v>是</v>
      </c>
      <c r="K159" s="21" t="s">
        <v>669</v>
      </c>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row>
    <row r="160" spans="1:247" s="3" customFormat="1" ht="15" customHeight="1">
      <c r="A160" s="19" t="s">
        <v>93</v>
      </c>
      <c r="B160" s="19" t="s">
        <v>5</v>
      </c>
      <c r="C160" s="19" t="s">
        <v>340</v>
      </c>
      <c r="D160" s="20" t="s">
        <v>341</v>
      </c>
      <c r="E160" s="20">
        <v>86.29</v>
      </c>
      <c r="F160" s="20">
        <f t="shared" si="34"/>
        <v>83.356000000000009</v>
      </c>
      <c r="G160" s="19">
        <f t="shared" ref="G160:G164" si="42">RANK(F160,$F$159:$F$164)</f>
        <v>1</v>
      </c>
      <c r="H160" s="19"/>
      <c r="I160" s="16" t="str">
        <f t="shared" si="35"/>
        <v>及格</v>
      </c>
      <c r="J160" s="16" t="str">
        <f t="shared" si="41"/>
        <v>是</v>
      </c>
      <c r="K160" s="21" t="s">
        <v>669</v>
      </c>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row>
    <row r="161" spans="1:247" s="3" customFormat="1" ht="15" customHeight="1">
      <c r="A161" s="19" t="s">
        <v>93</v>
      </c>
      <c r="B161" s="19" t="s">
        <v>5</v>
      </c>
      <c r="C161" s="19" t="s">
        <v>342</v>
      </c>
      <c r="D161" s="20" t="s">
        <v>252</v>
      </c>
      <c r="E161" s="20">
        <v>82</v>
      </c>
      <c r="F161" s="20">
        <f t="shared" si="34"/>
        <v>80.44</v>
      </c>
      <c r="G161" s="19">
        <f t="shared" si="42"/>
        <v>3</v>
      </c>
      <c r="H161" s="19"/>
      <c r="I161" s="16" t="str">
        <f t="shared" si="35"/>
        <v>及格</v>
      </c>
      <c r="J161" s="16" t="str">
        <f t="shared" si="41"/>
        <v/>
      </c>
      <c r="K161" s="21" t="s">
        <v>669</v>
      </c>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row>
    <row r="162" spans="1:247" s="3" customFormat="1" ht="15" customHeight="1">
      <c r="A162" s="19" t="s">
        <v>93</v>
      </c>
      <c r="B162" s="19" t="s">
        <v>5</v>
      </c>
      <c r="C162" s="19" t="s">
        <v>343</v>
      </c>
      <c r="D162" s="20" t="s">
        <v>122</v>
      </c>
      <c r="E162" s="20">
        <v>74.25</v>
      </c>
      <c r="F162" s="20">
        <f t="shared" si="34"/>
        <v>73.86</v>
      </c>
      <c r="G162" s="19">
        <f t="shared" si="42"/>
        <v>4</v>
      </c>
      <c r="H162" s="19"/>
      <c r="I162" s="16" t="str">
        <f t="shared" si="35"/>
        <v>及格</v>
      </c>
      <c r="J162" s="16" t="str">
        <f t="shared" si="41"/>
        <v/>
      </c>
      <c r="K162" s="21" t="s">
        <v>669</v>
      </c>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row>
    <row r="163" spans="1:247" s="3" customFormat="1" ht="15" customHeight="1">
      <c r="A163" s="19" t="s">
        <v>93</v>
      </c>
      <c r="B163" s="19" t="s">
        <v>5</v>
      </c>
      <c r="C163" s="19" t="s">
        <v>344</v>
      </c>
      <c r="D163" s="20" t="s">
        <v>161</v>
      </c>
      <c r="E163" s="20">
        <v>68.819999999999993</v>
      </c>
      <c r="F163" s="20">
        <f t="shared" si="34"/>
        <v>71.448000000000008</v>
      </c>
      <c r="G163" s="19">
        <f t="shared" si="42"/>
        <v>5</v>
      </c>
      <c r="H163" s="19"/>
      <c r="I163" s="16" t="str">
        <f t="shared" si="35"/>
        <v>及格</v>
      </c>
      <c r="J163" s="16" t="str">
        <f t="shared" si="41"/>
        <v/>
      </c>
      <c r="K163" s="21" t="s">
        <v>669</v>
      </c>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row>
    <row r="164" spans="1:247" s="7" customFormat="1" ht="15" customHeight="1">
      <c r="A164" s="19" t="s">
        <v>93</v>
      </c>
      <c r="B164" s="19" t="s">
        <v>5</v>
      </c>
      <c r="C164" s="19" t="s">
        <v>345</v>
      </c>
      <c r="D164" s="20" t="s">
        <v>41</v>
      </c>
      <c r="E164" s="20">
        <v>69.25</v>
      </c>
      <c r="F164" s="20">
        <f t="shared" si="34"/>
        <v>68.38</v>
      </c>
      <c r="G164" s="19">
        <f t="shared" si="42"/>
        <v>6</v>
      </c>
      <c r="H164" s="19"/>
      <c r="I164" s="16" t="str">
        <f t="shared" si="35"/>
        <v>及格</v>
      </c>
      <c r="J164" s="16" t="str">
        <f t="shared" si="41"/>
        <v/>
      </c>
      <c r="K164" s="21" t="s">
        <v>669</v>
      </c>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row>
    <row r="165" spans="1:247" s="3" customFormat="1" ht="15" customHeight="1">
      <c r="A165" s="19" t="s">
        <v>94</v>
      </c>
      <c r="B165" s="19" t="s">
        <v>5</v>
      </c>
      <c r="C165" s="19" t="s">
        <v>346</v>
      </c>
      <c r="D165" s="20" t="s">
        <v>204</v>
      </c>
      <c r="E165" s="20">
        <v>74.819999999999993</v>
      </c>
      <c r="F165" s="20">
        <f t="shared" si="34"/>
        <v>78.527999999999992</v>
      </c>
      <c r="G165" s="19">
        <f>RANK(F165,$F$165:$F$169)</f>
        <v>3</v>
      </c>
      <c r="H165" s="19"/>
      <c r="I165" s="16" t="str">
        <f t="shared" si="35"/>
        <v>及格</v>
      </c>
      <c r="J165" s="16" t="str">
        <f t="shared" si="41"/>
        <v/>
      </c>
      <c r="K165" s="21" t="s">
        <v>669</v>
      </c>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row>
    <row r="166" spans="1:247" s="3" customFormat="1" ht="15" customHeight="1">
      <c r="A166" s="19" t="s">
        <v>94</v>
      </c>
      <c r="B166" s="19" t="s">
        <v>5</v>
      </c>
      <c r="C166" s="19" t="s">
        <v>347</v>
      </c>
      <c r="D166" s="20" t="s">
        <v>112</v>
      </c>
      <c r="E166" s="20">
        <v>83.75</v>
      </c>
      <c r="F166" s="20">
        <f t="shared" si="34"/>
        <v>81.740000000000009</v>
      </c>
      <c r="G166" s="19">
        <f t="shared" ref="G166:G169" si="43">RANK(F166,$F$165:$F$169)</f>
        <v>1</v>
      </c>
      <c r="H166" s="19"/>
      <c r="I166" s="16" t="str">
        <f t="shared" si="35"/>
        <v>及格</v>
      </c>
      <c r="J166" s="16" t="str">
        <f t="shared" si="41"/>
        <v>是</v>
      </c>
      <c r="K166" s="21" t="s">
        <v>669</v>
      </c>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row>
    <row r="167" spans="1:247" s="3" customFormat="1" ht="15" customHeight="1">
      <c r="A167" s="19" t="s">
        <v>94</v>
      </c>
      <c r="B167" s="19" t="s">
        <v>5</v>
      </c>
      <c r="C167" s="19" t="s">
        <v>348</v>
      </c>
      <c r="D167" s="20" t="s">
        <v>157</v>
      </c>
      <c r="E167" s="20">
        <v>78.930000000000007</v>
      </c>
      <c r="F167" s="20">
        <f t="shared" si="34"/>
        <v>78.972000000000008</v>
      </c>
      <c r="G167" s="19">
        <f t="shared" si="43"/>
        <v>2</v>
      </c>
      <c r="H167" s="19"/>
      <c r="I167" s="16" t="str">
        <f t="shared" si="35"/>
        <v>及格</v>
      </c>
      <c r="J167" s="16" t="str">
        <f t="shared" si="41"/>
        <v>是</v>
      </c>
      <c r="K167" s="21" t="s">
        <v>669</v>
      </c>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row>
    <row r="168" spans="1:247" s="3" customFormat="1" ht="15" customHeight="1">
      <c r="A168" s="19" t="s">
        <v>94</v>
      </c>
      <c r="B168" s="19" t="s">
        <v>5</v>
      </c>
      <c r="C168" s="19" t="s">
        <v>349</v>
      </c>
      <c r="D168" s="20" t="s">
        <v>114</v>
      </c>
      <c r="E168" s="20">
        <v>75.209999999999994</v>
      </c>
      <c r="F168" s="20">
        <f t="shared" si="34"/>
        <v>76.884</v>
      </c>
      <c r="G168" s="19">
        <f t="shared" si="43"/>
        <v>5</v>
      </c>
      <c r="H168" s="19"/>
      <c r="I168" s="16" t="str">
        <f t="shared" si="35"/>
        <v>及格</v>
      </c>
      <c r="J168" s="16" t="str">
        <f t="shared" si="41"/>
        <v/>
      </c>
      <c r="K168" s="21" t="s">
        <v>669</v>
      </c>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row>
    <row r="169" spans="1:247" s="3" customFormat="1" ht="15" customHeight="1">
      <c r="A169" s="19" t="s">
        <v>94</v>
      </c>
      <c r="B169" s="19" t="s">
        <v>5</v>
      </c>
      <c r="C169" s="19" t="s">
        <v>350</v>
      </c>
      <c r="D169" s="20" t="s">
        <v>280</v>
      </c>
      <c r="E169" s="20">
        <v>78.39</v>
      </c>
      <c r="F169" s="20">
        <f t="shared" si="34"/>
        <v>77.555999999999997</v>
      </c>
      <c r="G169" s="19">
        <f t="shared" si="43"/>
        <v>4</v>
      </c>
      <c r="H169" s="19"/>
      <c r="I169" s="16" t="str">
        <f t="shared" si="35"/>
        <v>及格</v>
      </c>
      <c r="J169" s="16" t="str">
        <f t="shared" si="41"/>
        <v/>
      </c>
      <c r="K169" s="21" t="s">
        <v>669</v>
      </c>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row>
    <row r="170" spans="1:247" s="3" customFormat="1" ht="15" customHeight="1">
      <c r="A170" s="19" t="s">
        <v>95</v>
      </c>
      <c r="B170" s="19" t="s">
        <v>14</v>
      </c>
      <c r="C170" s="19" t="s">
        <v>351</v>
      </c>
      <c r="D170" s="20" t="s">
        <v>161</v>
      </c>
      <c r="E170" s="20">
        <v>82.93</v>
      </c>
      <c r="F170" s="20">
        <f t="shared" si="34"/>
        <v>77.092000000000013</v>
      </c>
      <c r="G170" s="19">
        <f>RANK(F170,$F$170:$F$170)</f>
        <v>1</v>
      </c>
      <c r="H170" s="19"/>
      <c r="I170" s="16" t="str">
        <f t="shared" si="35"/>
        <v>及格</v>
      </c>
      <c r="J170" s="16" t="str">
        <f t="shared" ref="J170:J184" si="44">IF(AND(G170&lt;=1,I170="及格"),"是","")</f>
        <v>是</v>
      </c>
      <c r="K170" s="21" t="s">
        <v>669</v>
      </c>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row>
    <row r="171" spans="1:247" s="3" customFormat="1" ht="15" customHeight="1">
      <c r="A171" s="19" t="s">
        <v>96</v>
      </c>
      <c r="B171" s="19" t="s">
        <v>14</v>
      </c>
      <c r="C171" s="19" t="s">
        <v>352</v>
      </c>
      <c r="D171" s="20" t="s">
        <v>353</v>
      </c>
      <c r="E171" s="20">
        <v>75.180000000000007</v>
      </c>
      <c r="F171" s="20">
        <f t="shared" si="34"/>
        <v>74.951999999999998</v>
      </c>
      <c r="G171" s="19">
        <f>RANK(F171,$F$171:$F$173)</f>
        <v>2</v>
      </c>
      <c r="H171" s="19"/>
      <c r="I171" s="16" t="str">
        <f t="shared" si="35"/>
        <v>及格</v>
      </c>
      <c r="J171" s="16" t="str">
        <f t="shared" si="44"/>
        <v/>
      </c>
      <c r="K171" s="21" t="s">
        <v>669</v>
      </c>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row>
    <row r="172" spans="1:247" s="3" customFormat="1" ht="15" customHeight="1">
      <c r="A172" s="19" t="s">
        <v>96</v>
      </c>
      <c r="B172" s="19" t="s">
        <v>14</v>
      </c>
      <c r="C172" s="19" t="s">
        <v>354</v>
      </c>
      <c r="D172" s="20" t="s">
        <v>296</v>
      </c>
      <c r="E172" s="20">
        <v>81.93</v>
      </c>
      <c r="F172" s="20">
        <f t="shared" si="34"/>
        <v>76.812000000000012</v>
      </c>
      <c r="G172" s="19">
        <f t="shared" ref="G172:G173" si="45">RANK(F172,$F$171:$F$173)</f>
        <v>1</v>
      </c>
      <c r="H172" s="19"/>
      <c r="I172" s="16" t="str">
        <f t="shared" si="35"/>
        <v>及格</v>
      </c>
      <c r="J172" s="16" t="str">
        <f t="shared" si="44"/>
        <v>是</v>
      </c>
      <c r="K172" s="21" t="s">
        <v>669</v>
      </c>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row>
    <row r="173" spans="1:247" s="3" customFormat="1" ht="15" customHeight="1">
      <c r="A173" s="19" t="s">
        <v>96</v>
      </c>
      <c r="B173" s="19" t="s">
        <v>14</v>
      </c>
      <c r="C173" s="19" t="s">
        <v>355</v>
      </c>
      <c r="D173" s="20" t="s">
        <v>356</v>
      </c>
      <c r="E173" s="24">
        <v>0</v>
      </c>
      <c r="F173" s="20">
        <f>(D173*0.6)</f>
        <v>33.6</v>
      </c>
      <c r="G173" s="19">
        <f t="shared" si="45"/>
        <v>3</v>
      </c>
      <c r="H173" s="19" t="s">
        <v>675</v>
      </c>
      <c r="I173" s="16" t="str">
        <f t="shared" si="35"/>
        <v/>
      </c>
      <c r="J173" s="16" t="str">
        <f t="shared" si="44"/>
        <v/>
      </c>
      <c r="K173" s="21" t="s">
        <v>669</v>
      </c>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row>
    <row r="174" spans="1:247" s="3" customFormat="1" ht="15" customHeight="1">
      <c r="A174" s="19" t="s">
        <v>97</v>
      </c>
      <c r="B174" s="19" t="s">
        <v>14</v>
      </c>
      <c r="C174" s="19" t="s">
        <v>357</v>
      </c>
      <c r="D174" s="20" t="s">
        <v>185</v>
      </c>
      <c r="E174" s="20">
        <v>78.040000000000006</v>
      </c>
      <c r="F174" s="20">
        <f t="shared" si="34"/>
        <v>76.575999999999993</v>
      </c>
      <c r="G174" s="19">
        <f>RANK(F174,$F$174:$F$174)</f>
        <v>1</v>
      </c>
      <c r="H174" s="19"/>
      <c r="I174" s="16" t="str">
        <f t="shared" si="35"/>
        <v>及格</v>
      </c>
      <c r="J174" s="16" t="str">
        <f t="shared" si="44"/>
        <v>是</v>
      </c>
      <c r="K174" s="21" t="s">
        <v>669</v>
      </c>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row>
    <row r="175" spans="1:247" s="3" customFormat="1" ht="15" customHeight="1">
      <c r="A175" s="19" t="s">
        <v>98</v>
      </c>
      <c r="B175" s="19" t="s">
        <v>14</v>
      </c>
      <c r="C175" s="19" t="s">
        <v>358</v>
      </c>
      <c r="D175" s="20" t="s">
        <v>280</v>
      </c>
      <c r="E175" s="20">
        <v>82.07</v>
      </c>
      <c r="F175" s="20">
        <f t="shared" si="34"/>
        <v>79.027999999999992</v>
      </c>
      <c r="G175" s="19">
        <f>RANK(F175,$F$175:$F$177)</f>
        <v>1</v>
      </c>
      <c r="H175" s="19"/>
      <c r="I175" s="16" t="str">
        <f t="shared" si="35"/>
        <v>及格</v>
      </c>
      <c r="J175" s="16" t="str">
        <f t="shared" si="44"/>
        <v>是</v>
      </c>
      <c r="K175" s="21" t="s">
        <v>669</v>
      </c>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row>
    <row r="176" spans="1:247" s="3" customFormat="1" ht="15" customHeight="1">
      <c r="A176" s="19" t="s">
        <v>98</v>
      </c>
      <c r="B176" s="19" t="s">
        <v>14</v>
      </c>
      <c r="C176" s="19" t="s">
        <v>359</v>
      </c>
      <c r="D176" s="20" t="s">
        <v>161</v>
      </c>
      <c r="E176" s="20">
        <v>79.64</v>
      </c>
      <c r="F176" s="20">
        <f t="shared" si="34"/>
        <v>75.77600000000001</v>
      </c>
      <c r="G176" s="19">
        <f t="shared" ref="G176:G177" si="46">RANK(F176,$F$175:$F$177)</f>
        <v>2</v>
      </c>
      <c r="H176" s="19"/>
      <c r="I176" s="16" t="str">
        <f t="shared" si="35"/>
        <v>及格</v>
      </c>
      <c r="J176" s="16" t="str">
        <f t="shared" si="44"/>
        <v/>
      </c>
      <c r="K176" s="21" t="s">
        <v>669</v>
      </c>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row>
    <row r="177" spans="1:247" s="3" customFormat="1" ht="15" customHeight="1">
      <c r="A177" s="19" t="s">
        <v>98</v>
      </c>
      <c r="B177" s="19" t="s">
        <v>14</v>
      </c>
      <c r="C177" s="19" t="s">
        <v>360</v>
      </c>
      <c r="D177" s="20" t="s">
        <v>361</v>
      </c>
      <c r="E177" s="20">
        <v>77.569999999999993</v>
      </c>
      <c r="F177" s="20">
        <f t="shared" si="34"/>
        <v>69.668000000000006</v>
      </c>
      <c r="G177" s="19">
        <f t="shared" si="46"/>
        <v>3</v>
      </c>
      <c r="H177" s="19"/>
      <c r="I177" s="16" t="str">
        <f t="shared" si="35"/>
        <v>及格</v>
      </c>
      <c r="J177" s="16" t="str">
        <f t="shared" si="44"/>
        <v/>
      </c>
      <c r="K177" s="21" t="s">
        <v>669</v>
      </c>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row>
    <row r="178" spans="1:247" s="3" customFormat="1" ht="15" customHeight="1">
      <c r="A178" s="19" t="s">
        <v>99</v>
      </c>
      <c r="B178" s="19" t="s">
        <v>14</v>
      </c>
      <c r="C178" s="19" t="s">
        <v>362</v>
      </c>
      <c r="D178" s="20" t="s">
        <v>363</v>
      </c>
      <c r="E178" s="20">
        <v>77.61</v>
      </c>
      <c r="F178" s="20">
        <f t="shared" si="34"/>
        <v>75.804000000000002</v>
      </c>
      <c r="G178" s="19">
        <f>RANK(F178,$F$178:$F$180)</f>
        <v>2</v>
      </c>
      <c r="H178" s="19"/>
      <c r="I178" s="16" t="str">
        <f t="shared" si="35"/>
        <v>及格</v>
      </c>
      <c r="J178" s="16" t="str">
        <f t="shared" si="44"/>
        <v/>
      </c>
      <c r="K178" s="21" t="s">
        <v>669</v>
      </c>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row>
    <row r="179" spans="1:247" s="3" customFormat="1" ht="15" customHeight="1">
      <c r="A179" s="19" t="s">
        <v>99</v>
      </c>
      <c r="B179" s="19" t="s">
        <v>14</v>
      </c>
      <c r="C179" s="19" t="s">
        <v>364</v>
      </c>
      <c r="D179" s="20" t="s">
        <v>122</v>
      </c>
      <c r="E179" s="20">
        <v>88.61</v>
      </c>
      <c r="F179" s="20">
        <f t="shared" si="34"/>
        <v>79.603999999999999</v>
      </c>
      <c r="G179" s="19">
        <f t="shared" ref="G179:G180" si="47">RANK(F179,$F$178:$F$180)</f>
        <v>1</v>
      </c>
      <c r="H179" s="19"/>
      <c r="I179" s="16" t="str">
        <f t="shared" si="35"/>
        <v>及格</v>
      </c>
      <c r="J179" s="16" t="str">
        <f t="shared" si="44"/>
        <v>是</v>
      </c>
      <c r="K179" s="21" t="s">
        <v>669</v>
      </c>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row>
    <row r="180" spans="1:247" s="3" customFormat="1" ht="15" customHeight="1">
      <c r="A180" s="19" t="s">
        <v>99</v>
      </c>
      <c r="B180" s="19" t="s">
        <v>14</v>
      </c>
      <c r="C180" s="19" t="s">
        <v>365</v>
      </c>
      <c r="D180" s="20" t="s">
        <v>39</v>
      </c>
      <c r="E180" s="20">
        <v>62.43</v>
      </c>
      <c r="F180" s="20">
        <f t="shared" si="34"/>
        <v>67.812000000000012</v>
      </c>
      <c r="G180" s="19">
        <f t="shared" si="47"/>
        <v>3</v>
      </c>
      <c r="H180" s="19"/>
      <c r="I180" s="16" t="str">
        <f t="shared" si="35"/>
        <v>及格</v>
      </c>
      <c r="J180" s="16" t="str">
        <f t="shared" si="44"/>
        <v/>
      </c>
      <c r="K180" s="21" t="s">
        <v>669</v>
      </c>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row>
    <row r="181" spans="1:247" s="3" customFormat="1" ht="15" customHeight="1">
      <c r="A181" s="19" t="s">
        <v>100</v>
      </c>
      <c r="B181" s="19" t="s">
        <v>14</v>
      </c>
      <c r="C181" s="19" t="s">
        <v>366</v>
      </c>
      <c r="D181" s="20" t="s">
        <v>112</v>
      </c>
      <c r="E181" s="20">
        <v>75.39</v>
      </c>
      <c r="F181" s="20">
        <f t="shared" si="34"/>
        <v>78.396000000000001</v>
      </c>
      <c r="G181" s="19">
        <f>RANK(F181,$F$181:$F$183)</f>
        <v>1</v>
      </c>
      <c r="H181" s="19"/>
      <c r="I181" s="16" t="str">
        <f t="shared" si="35"/>
        <v>及格</v>
      </c>
      <c r="J181" s="16" t="str">
        <f t="shared" si="44"/>
        <v>是</v>
      </c>
      <c r="K181" s="21" t="s">
        <v>669</v>
      </c>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row>
    <row r="182" spans="1:247" s="3" customFormat="1" ht="15" customHeight="1">
      <c r="A182" s="19" t="s">
        <v>100</v>
      </c>
      <c r="B182" s="19" t="s">
        <v>14</v>
      </c>
      <c r="C182" s="19" t="s">
        <v>367</v>
      </c>
      <c r="D182" s="20" t="s">
        <v>210</v>
      </c>
      <c r="E182" s="20">
        <v>56.75</v>
      </c>
      <c r="F182" s="20">
        <f t="shared" si="34"/>
        <v>69.97999999999999</v>
      </c>
      <c r="G182" s="19">
        <f t="shared" ref="G182:G183" si="48">RANK(F182,$F$181:$F$183)</f>
        <v>2</v>
      </c>
      <c r="H182" s="19"/>
      <c r="I182" s="16" t="str">
        <f t="shared" si="35"/>
        <v>及格</v>
      </c>
      <c r="J182" s="16" t="str">
        <f t="shared" si="44"/>
        <v/>
      </c>
      <c r="K182" s="21" t="s">
        <v>669</v>
      </c>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row>
    <row r="183" spans="1:247" s="3" customFormat="1" ht="15" customHeight="1">
      <c r="A183" s="19" t="s">
        <v>100</v>
      </c>
      <c r="B183" s="19" t="s">
        <v>14</v>
      </c>
      <c r="C183" s="19" t="s">
        <v>368</v>
      </c>
      <c r="D183" s="20" t="s">
        <v>369</v>
      </c>
      <c r="E183" s="20">
        <v>63.86</v>
      </c>
      <c r="F183" s="20">
        <f t="shared" si="34"/>
        <v>67.423999999999992</v>
      </c>
      <c r="G183" s="19">
        <f t="shared" si="48"/>
        <v>3</v>
      </c>
      <c r="H183" s="19"/>
      <c r="I183" s="16" t="str">
        <f t="shared" si="35"/>
        <v>及格</v>
      </c>
      <c r="J183" s="16" t="str">
        <f t="shared" si="44"/>
        <v/>
      </c>
      <c r="K183" s="21" t="s">
        <v>669</v>
      </c>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row>
    <row r="184" spans="1:247" s="7" customFormat="1" ht="15" customHeight="1">
      <c r="A184" s="19" t="s">
        <v>101</v>
      </c>
      <c r="B184" s="19" t="s">
        <v>14</v>
      </c>
      <c r="C184" s="19" t="s">
        <v>370</v>
      </c>
      <c r="D184" s="20" t="s">
        <v>353</v>
      </c>
      <c r="E184" s="20">
        <v>49.5</v>
      </c>
      <c r="F184" s="20">
        <f t="shared" si="34"/>
        <v>64.679999999999993</v>
      </c>
      <c r="G184" s="19">
        <f>RANK(F184,$F$184:$F$184)</f>
        <v>1</v>
      </c>
      <c r="H184" s="19"/>
      <c r="I184" s="16" t="str">
        <f t="shared" si="35"/>
        <v>及格</v>
      </c>
      <c r="J184" s="16" t="str">
        <f t="shared" si="44"/>
        <v>是</v>
      </c>
      <c r="K184" s="21" t="s">
        <v>669</v>
      </c>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c r="DO184" s="6"/>
      <c r="DP184" s="6"/>
      <c r="DQ184" s="6"/>
      <c r="DR184" s="6"/>
      <c r="DS184" s="6"/>
      <c r="DT184" s="6"/>
      <c r="DU184" s="6"/>
      <c r="DV184" s="6"/>
      <c r="DW184" s="6"/>
      <c r="DX184" s="6"/>
      <c r="DY184" s="6"/>
      <c r="DZ184" s="6"/>
      <c r="EA184" s="6"/>
      <c r="EB184" s="6"/>
      <c r="EC184" s="6"/>
      <c r="ED184" s="6"/>
      <c r="EE184" s="6"/>
      <c r="EF184" s="6"/>
      <c r="EG184" s="6"/>
      <c r="EH184" s="6"/>
      <c r="EI184" s="6"/>
      <c r="EJ184" s="6"/>
      <c r="EK184" s="6"/>
      <c r="EL184" s="6"/>
      <c r="EM184" s="6"/>
      <c r="EN184" s="6"/>
      <c r="EO184" s="6"/>
      <c r="EP184" s="6"/>
      <c r="EQ184" s="6"/>
      <c r="ER184" s="6"/>
      <c r="ES184" s="6"/>
      <c r="ET184" s="6"/>
      <c r="EU184" s="6"/>
      <c r="EV184" s="6"/>
      <c r="EW184" s="6"/>
      <c r="EX184" s="6"/>
      <c r="EY184" s="6"/>
      <c r="EZ184" s="6"/>
      <c r="FA184" s="6"/>
      <c r="FB184" s="6"/>
      <c r="FC184" s="6"/>
      <c r="FD184" s="6"/>
      <c r="FE184" s="6"/>
      <c r="FF184" s="6"/>
      <c r="FG184" s="6"/>
      <c r="FH184" s="6"/>
      <c r="FI184" s="6"/>
      <c r="FJ184" s="6"/>
      <c r="FK184" s="6"/>
      <c r="FL184" s="6"/>
      <c r="FM184" s="6"/>
      <c r="FN184" s="6"/>
      <c r="FO184" s="6"/>
      <c r="FP184" s="6"/>
      <c r="FQ184" s="6"/>
      <c r="FR184" s="6"/>
      <c r="FS184" s="6"/>
      <c r="FT184" s="6"/>
      <c r="FU184" s="6"/>
      <c r="FV184" s="6"/>
      <c r="FW184" s="6"/>
      <c r="FX184" s="6"/>
      <c r="FY184" s="6"/>
      <c r="FZ184" s="6"/>
      <c r="GA184" s="6"/>
      <c r="GB184" s="6"/>
      <c r="GC184" s="6"/>
      <c r="GD184" s="6"/>
      <c r="GE184" s="6"/>
      <c r="GF184" s="6"/>
      <c r="GG184" s="6"/>
      <c r="GH184" s="6"/>
      <c r="GI184" s="6"/>
      <c r="GJ184" s="6"/>
      <c r="GK184" s="6"/>
      <c r="GL184" s="6"/>
      <c r="GM184" s="6"/>
      <c r="GN184" s="6"/>
      <c r="GO184" s="6"/>
      <c r="GP184" s="6"/>
      <c r="GQ184" s="6"/>
      <c r="GR184" s="6"/>
      <c r="GS184" s="6"/>
      <c r="GT184" s="6"/>
      <c r="GU184" s="6"/>
      <c r="GV184" s="6"/>
      <c r="GW184" s="6"/>
      <c r="GX184" s="6"/>
      <c r="GY184" s="6"/>
      <c r="GZ184" s="6"/>
      <c r="HA184" s="6"/>
      <c r="HB184" s="6"/>
      <c r="HC184" s="6"/>
      <c r="HD184" s="6"/>
      <c r="HE184" s="6"/>
      <c r="HF184" s="6"/>
      <c r="HG184" s="6"/>
      <c r="HH184" s="6"/>
      <c r="HI184" s="6"/>
      <c r="HJ184" s="6"/>
      <c r="HK184" s="6"/>
      <c r="HL184" s="6"/>
      <c r="HM184" s="6"/>
      <c r="HN184" s="6"/>
      <c r="HO184" s="6"/>
      <c r="HP184" s="6"/>
      <c r="HQ184" s="6"/>
      <c r="HR184" s="6"/>
      <c r="HS184" s="6"/>
      <c r="HT184" s="6"/>
      <c r="HU184" s="6"/>
      <c r="HV184" s="6"/>
      <c r="HW184" s="6"/>
      <c r="HX184" s="6"/>
      <c r="HY184" s="6"/>
      <c r="HZ184" s="6"/>
      <c r="IA184" s="6"/>
      <c r="IB184" s="6"/>
      <c r="IC184" s="6"/>
      <c r="ID184" s="6"/>
      <c r="IE184" s="6"/>
      <c r="IF184" s="6"/>
      <c r="IG184" s="6"/>
      <c r="IH184" s="6"/>
      <c r="II184" s="6"/>
      <c r="IJ184" s="6"/>
      <c r="IK184" s="6"/>
      <c r="IL184" s="6"/>
      <c r="IM184" s="6"/>
    </row>
    <row r="185" spans="1:247" s="3" customFormat="1" ht="15" customHeight="1">
      <c r="A185" s="19" t="s">
        <v>102</v>
      </c>
      <c r="B185" s="19" t="s">
        <v>5</v>
      </c>
      <c r="C185" s="19" t="s">
        <v>371</v>
      </c>
      <c r="D185" s="20" t="s">
        <v>37</v>
      </c>
      <c r="E185" s="20">
        <v>74.86</v>
      </c>
      <c r="F185" s="20">
        <f t="shared" si="34"/>
        <v>76.384000000000015</v>
      </c>
      <c r="G185" s="19">
        <f>RANK(F185,$F$185:$F$189)</f>
        <v>1</v>
      </c>
      <c r="H185" s="19"/>
      <c r="I185" s="16" t="str">
        <f t="shared" si="35"/>
        <v>及格</v>
      </c>
      <c r="J185" s="16" t="str">
        <f>IF(AND(G185&lt;=2,I185="及格"),"是","")</f>
        <v>是</v>
      </c>
      <c r="K185" s="21" t="s">
        <v>669</v>
      </c>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row>
    <row r="186" spans="1:247" s="3" customFormat="1" ht="15" customHeight="1">
      <c r="A186" s="19" t="s">
        <v>102</v>
      </c>
      <c r="B186" s="19" t="s">
        <v>5</v>
      </c>
      <c r="C186" s="19" t="s">
        <v>372</v>
      </c>
      <c r="D186" s="20" t="s">
        <v>120</v>
      </c>
      <c r="E186" s="20">
        <v>74.709999999999994</v>
      </c>
      <c r="F186" s="20">
        <f t="shared" si="34"/>
        <v>74.884</v>
      </c>
      <c r="G186" s="19">
        <f t="shared" ref="G186:G189" si="49">RANK(F186,$F$185:$F$189)</f>
        <v>3</v>
      </c>
      <c r="H186" s="19"/>
      <c r="I186" s="16" t="str">
        <f t="shared" si="35"/>
        <v>及格</v>
      </c>
      <c r="J186" s="16" t="str">
        <f>IF(AND(G186&lt;=2,I186="及格"),"是","")</f>
        <v/>
      </c>
      <c r="K186" s="21" t="s">
        <v>669</v>
      </c>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row>
    <row r="187" spans="1:247" s="3" customFormat="1" ht="15" customHeight="1">
      <c r="A187" s="19" t="s">
        <v>102</v>
      </c>
      <c r="B187" s="19" t="s">
        <v>5</v>
      </c>
      <c r="C187" s="19" t="s">
        <v>373</v>
      </c>
      <c r="D187" s="20" t="s">
        <v>234</v>
      </c>
      <c r="E187" s="20">
        <v>74</v>
      </c>
      <c r="F187" s="20">
        <f t="shared" si="34"/>
        <v>74</v>
      </c>
      <c r="G187" s="19">
        <f t="shared" si="49"/>
        <v>4</v>
      </c>
      <c r="H187" s="19"/>
      <c r="I187" s="16" t="str">
        <f t="shared" si="35"/>
        <v>及格</v>
      </c>
      <c r="J187" s="16" t="str">
        <f>IF(AND(G187&lt;=2,I187="及格"),"是","")</f>
        <v/>
      </c>
      <c r="K187" s="21" t="s">
        <v>669</v>
      </c>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row>
    <row r="188" spans="1:247" s="3" customFormat="1" ht="15" customHeight="1">
      <c r="A188" s="19" t="s">
        <v>102</v>
      </c>
      <c r="B188" s="19" t="s">
        <v>5</v>
      </c>
      <c r="C188" s="19" t="s">
        <v>374</v>
      </c>
      <c r="D188" s="20" t="s">
        <v>325</v>
      </c>
      <c r="E188" s="20">
        <v>79.86</v>
      </c>
      <c r="F188" s="20">
        <f t="shared" si="34"/>
        <v>75.26400000000001</v>
      </c>
      <c r="G188" s="19">
        <f t="shared" si="49"/>
        <v>2</v>
      </c>
      <c r="H188" s="19"/>
      <c r="I188" s="16" t="str">
        <f t="shared" si="35"/>
        <v>及格</v>
      </c>
      <c r="J188" s="16" t="str">
        <f>IF(AND(G188&lt;=2,I188="及格"),"是","")</f>
        <v>是</v>
      </c>
      <c r="K188" s="21" t="s">
        <v>669</v>
      </c>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c r="HC188" s="2"/>
      <c r="HD188" s="2"/>
      <c r="HE188" s="2"/>
      <c r="HF188" s="2"/>
      <c r="HG188" s="2"/>
      <c r="HH188" s="2"/>
      <c r="HI188" s="2"/>
      <c r="HJ188" s="2"/>
      <c r="HK188" s="2"/>
      <c r="HL188" s="2"/>
      <c r="HM188" s="2"/>
      <c r="HN188" s="2"/>
      <c r="HO188" s="2"/>
      <c r="HP188" s="2"/>
      <c r="HQ188" s="2"/>
      <c r="HR188" s="2"/>
      <c r="HS188" s="2"/>
      <c r="HT188" s="2"/>
      <c r="HU188" s="2"/>
      <c r="HV188" s="2"/>
      <c r="HW188" s="2"/>
      <c r="HX188" s="2"/>
      <c r="HY188" s="2"/>
      <c r="HZ188" s="2"/>
      <c r="IA188" s="2"/>
      <c r="IB188" s="2"/>
      <c r="IC188" s="2"/>
      <c r="ID188" s="2"/>
      <c r="IE188" s="2"/>
      <c r="IF188" s="2"/>
      <c r="IG188" s="2"/>
      <c r="IH188" s="2"/>
      <c r="II188" s="2"/>
      <c r="IJ188" s="2"/>
      <c r="IK188" s="2"/>
      <c r="IL188" s="2"/>
      <c r="IM188" s="2"/>
    </row>
    <row r="189" spans="1:247" s="3" customFormat="1" ht="15" customHeight="1">
      <c r="A189" s="19" t="s">
        <v>102</v>
      </c>
      <c r="B189" s="19" t="s">
        <v>5</v>
      </c>
      <c r="C189" s="19" t="s">
        <v>375</v>
      </c>
      <c r="D189" s="20" t="s">
        <v>42</v>
      </c>
      <c r="E189" s="20">
        <v>73.569999999999993</v>
      </c>
      <c r="F189" s="20">
        <f t="shared" si="34"/>
        <v>67.948000000000008</v>
      </c>
      <c r="G189" s="19">
        <f t="shared" si="49"/>
        <v>5</v>
      </c>
      <c r="H189" s="19"/>
      <c r="I189" s="16" t="str">
        <f t="shared" si="35"/>
        <v>及格</v>
      </c>
      <c r="J189" s="16" t="str">
        <f>IF(AND(G189&lt;=2,I189="及格"),"是","")</f>
        <v/>
      </c>
      <c r="K189" s="21" t="s">
        <v>669</v>
      </c>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c r="HC189" s="2"/>
      <c r="HD189" s="2"/>
      <c r="HE189" s="2"/>
      <c r="HF189" s="2"/>
      <c r="HG189" s="2"/>
      <c r="HH189" s="2"/>
      <c r="HI189" s="2"/>
      <c r="HJ189" s="2"/>
      <c r="HK189" s="2"/>
      <c r="HL189" s="2"/>
      <c r="HM189" s="2"/>
      <c r="HN189" s="2"/>
      <c r="HO189" s="2"/>
      <c r="HP189" s="2"/>
      <c r="HQ189" s="2"/>
      <c r="HR189" s="2"/>
      <c r="HS189" s="2"/>
      <c r="HT189" s="2"/>
      <c r="HU189" s="2"/>
      <c r="HV189" s="2"/>
      <c r="HW189" s="2"/>
      <c r="HX189" s="2"/>
      <c r="HY189" s="2"/>
      <c r="HZ189" s="2"/>
      <c r="IA189" s="2"/>
      <c r="IB189" s="2"/>
      <c r="IC189" s="2"/>
      <c r="ID189" s="2"/>
      <c r="IE189" s="2"/>
      <c r="IF189" s="2"/>
      <c r="IG189" s="2"/>
      <c r="IH189" s="2"/>
      <c r="II189" s="2"/>
      <c r="IJ189" s="2"/>
      <c r="IK189" s="2"/>
      <c r="IL189" s="2"/>
      <c r="IM189" s="2"/>
    </row>
    <row r="190" spans="1:247" s="3" customFormat="1" ht="15" customHeight="1">
      <c r="A190" s="19" t="s">
        <v>103</v>
      </c>
      <c r="B190" s="19" t="s">
        <v>14</v>
      </c>
      <c r="C190" s="19" t="s">
        <v>376</v>
      </c>
      <c r="D190" s="20" t="s">
        <v>212</v>
      </c>
      <c r="E190" s="20">
        <v>73.959999999999994</v>
      </c>
      <c r="F190" s="20">
        <f t="shared" si="34"/>
        <v>76.504000000000005</v>
      </c>
      <c r="G190" s="19">
        <f>RANK(F190,$F$190:$F$193)</f>
        <v>3</v>
      </c>
      <c r="H190" s="19"/>
      <c r="I190" s="16" t="str">
        <f t="shared" si="35"/>
        <v>及格</v>
      </c>
      <c r="J190" s="16" t="str">
        <f t="shared" ref="J190:J203" si="50">IF(AND(G190&lt;=1,I190="及格"),"是","")</f>
        <v/>
      </c>
      <c r="K190" s="21" t="s">
        <v>669</v>
      </c>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row>
    <row r="191" spans="1:247" s="3" customFormat="1" ht="15" customHeight="1">
      <c r="A191" s="19" t="s">
        <v>103</v>
      </c>
      <c r="B191" s="19" t="s">
        <v>14</v>
      </c>
      <c r="C191" s="19" t="s">
        <v>377</v>
      </c>
      <c r="D191" s="20" t="s">
        <v>280</v>
      </c>
      <c r="E191" s="20">
        <v>77.86</v>
      </c>
      <c r="F191" s="20">
        <f t="shared" si="34"/>
        <v>77.343999999999994</v>
      </c>
      <c r="G191" s="19">
        <f t="shared" ref="G191:G193" si="51">RANK(F191,$F$190:$F$193)</f>
        <v>2</v>
      </c>
      <c r="H191" s="19"/>
      <c r="I191" s="16" t="str">
        <f t="shared" si="35"/>
        <v>及格</v>
      </c>
      <c r="J191" s="16" t="str">
        <f t="shared" si="50"/>
        <v/>
      </c>
      <c r="K191" s="21" t="s">
        <v>669</v>
      </c>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row>
    <row r="192" spans="1:247" s="3" customFormat="1" ht="15" customHeight="1">
      <c r="A192" s="19" t="s">
        <v>103</v>
      </c>
      <c r="B192" s="19" t="s">
        <v>14</v>
      </c>
      <c r="C192" s="19" t="s">
        <v>378</v>
      </c>
      <c r="D192" s="20" t="s">
        <v>181</v>
      </c>
      <c r="E192" s="20">
        <v>79.64</v>
      </c>
      <c r="F192" s="20">
        <f t="shared" si="34"/>
        <v>77.816000000000003</v>
      </c>
      <c r="G192" s="19">
        <f t="shared" si="51"/>
        <v>1</v>
      </c>
      <c r="H192" s="19"/>
      <c r="I192" s="16" t="str">
        <f t="shared" si="35"/>
        <v>及格</v>
      </c>
      <c r="J192" s="16" t="str">
        <f t="shared" si="50"/>
        <v>是</v>
      </c>
      <c r="K192" s="21" t="s">
        <v>669</v>
      </c>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c r="HC192" s="2"/>
      <c r="HD192" s="2"/>
      <c r="HE192" s="2"/>
      <c r="HF192" s="2"/>
      <c r="HG192" s="2"/>
      <c r="HH192" s="2"/>
      <c r="HI192" s="2"/>
      <c r="HJ192" s="2"/>
      <c r="HK192" s="2"/>
      <c r="HL192" s="2"/>
      <c r="HM192" s="2"/>
      <c r="HN192" s="2"/>
      <c r="HO192" s="2"/>
      <c r="HP192" s="2"/>
      <c r="HQ192" s="2"/>
      <c r="HR192" s="2"/>
      <c r="HS192" s="2"/>
      <c r="HT192" s="2"/>
      <c r="HU192" s="2"/>
      <c r="HV192" s="2"/>
      <c r="HW192" s="2"/>
      <c r="HX192" s="2"/>
      <c r="HY192" s="2"/>
      <c r="HZ192" s="2"/>
      <c r="IA192" s="2"/>
      <c r="IB192" s="2"/>
      <c r="IC192" s="2"/>
      <c r="ID192" s="2"/>
      <c r="IE192" s="2"/>
      <c r="IF192" s="2"/>
      <c r="IG192" s="2"/>
      <c r="IH192" s="2"/>
      <c r="II192" s="2"/>
      <c r="IJ192" s="2"/>
      <c r="IK192" s="2"/>
      <c r="IL192" s="2"/>
      <c r="IM192" s="2"/>
    </row>
    <row r="193" spans="1:247" s="3" customFormat="1" ht="15" customHeight="1">
      <c r="A193" s="19" t="s">
        <v>103</v>
      </c>
      <c r="B193" s="19" t="s">
        <v>14</v>
      </c>
      <c r="C193" s="19" t="s">
        <v>379</v>
      </c>
      <c r="D193" s="20" t="s">
        <v>118</v>
      </c>
      <c r="E193" s="20">
        <v>77.25</v>
      </c>
      <c r="F193" s="20">
        <f t="shared" si="34"/>
        <v>76.38</v>
      </c>
      <c r="G193" s="19">
        <f t="shared" si="51"/>
        <v>4</v>
      </c>
      <c r="H193" s="19"/>
      <c r="I193" s="16" t="str">
        <f t="shared" si="35"/>
        <v>及格</v>
      </c>
      <c r="J193" s="16" t="str">
        <f t="shared" si="50"/>
        <v/>
      </c>
      <c r="K193" s="21" t="s">
        <v>669</v>
      </c>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c r="HC193" s="2"/>
      <c r="HD193" s="2"/>
      <c r="HE193" s="2"/>
      <c r="HF193" s="2"/>
      <c r="HG193" s="2"/>
      <c r="HH193" s="2"/>
      <c r="HI193" s="2"/>
      <c r="HJ193" s="2"/>
      <c r="HK193" s="2"/>
      <c r="HL193" s="2"/>
      <c r="HM193" s="2"/>
      <c r="HN193" s="2"/>
      <c r="HO193" s="2"/>
      <c r="HP193" s="2"/>
      <c r="HQ193" s="2"/>
      <c r="HR193" s="2"/>
      <c r="HS193" s="2"/>
      <c r="HT193" s="2"/>
      <c r="HU193" s="2"/>
      <c r="HV193" s="2"/>
      <c r="HW193" s="2"/>
      <c r="HX193" s="2"/>
      <c r="HY193" s="2"/>
      <c r="HZ193" s="2"/>
      <c r="IA193" s="2"/>
      <c r="IB193" s="2"/>
      <c r="IC193" s="2"/>
      <c r="ID193" s="2"/>
      <c r="IE193" s="2"/>
      <c r="IF193" s="2"/>
      <c r="IG193" s="2"/>
      <c r="IH193" s="2"/>
      <c r="II193" s="2"/>
      <c r="IJ193" s="2"/>
      <c r="IK193" s="2"/>
      <c r="IL193" s="2"/>
      <c r="IM193" s="2"/>
    </row>
    <row r="194" spans="1:247" s="3" customFormat="1" ht="15" customHeight="1">
      <c r="A194" s="19" t="s">
        <v>104</v>
      </c>
      <c r="B194" s="19" t="s">
        <v>14</v>
      </c>
      <c r="C194" s="19" t="s">
        <v>380</v>
      </c>
      <c r="D194" s="20" t="s">
        <v>239</v>
      </c>
      <c r="E194" s="20">
        <v>86.54</v>
      </c>
      <c r="F194" s="20">
        <f t="shared" si="34"/>
        <v>86.456000000000017</v>
      </c>
      <c r="G194" s="19">
        <f>RANK(F194,$F$194:$F$196)</f>
        <v>1</v>
      </c>
      <c r="H194" s="19"/>
      <c r="I194" s="16" t="str">
        <f t="shared" si="35"/>
        <v>及格</v>
      </c>
      <c r="J194" s="16" t="str">
        <f t="shared" si="50"/>
        <v>是</v>
      </c>
      <c r="K194" s="21" t="s">
        <v>669</v>
      </c>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c r="HC194" s="2"/>
      <c r="HD194" s="2"/>
      <c r="HE194" s="2"/>
      <c r="HF194" s="2"/>
      <c r="HG194" s="2"/>
      <c r="HH194" s="2"/>
      <c r="HI194" s="2"/>
      <c r="HJ194" s="2"/>
      <c r="HK194" s="2"/>
      <c r="HL194" s="2"/>
      <c r="HM194" s="2"/>
      <c r="HN194" s="2"/>
      <c r="HO194" s="2"/>
      <c r="HP194" s="2"/>
      <c r="HQ194" s="2"/>
      <c r="HR194" s="2"/>
      <c r="HS194" s="2"/>
      <c r="HT194" s="2"/>
      <c r="HU194" s="2"/>
      <c r="HV194" s="2"/>
      <c r="HW194" s="2"/>
      <c r="HX194" s="2"/>
      <c r="HY194" s="2"/>
      <c r="HZ194" s="2"/>
      <c r="IA194" s="2"/>
      <c r="IB194" s="2"/>
      <c r="IC194" s="2"/>
      <c r="ID194" s="2"/>
      <c r="IE194" s="2"/>
      <c r="IF194" s="2"/>
      <c r="IG194" s="2"/>
      <c r="IH194" s="2"/>
      <c r="II194" s="2"/>
      <c r="IJ194" s="2"/>
      <c r="IK194" s="2"/>
      <c r="IL194" s="2"/>
      <c r="IM194" s="2"/>
    </row>
    <row r="195" spans="1:247" s="3" customFormat="1" ht="15" customHeight="1">
      <c r="A195" s="19" t="s">
        <v>104</v>
      </c>
      <c r="B195" s="19" t="s">
        <v>14</v>
      </c>
      <c r="C195" s="19" t="s">
        <v>381</v>
      </c>
      <c r="D195" s="20" t="s">
        <v>262</v>
      </c>
      <c r="E195" s="20">
        <v>78.180000000000007</v>
      </c>
      <c r="F195" s="20">
        <f t="shared" si="34"/>
        <v>78.432000000000002</v>
      </c>
      <c r="G195" s="19">
        <f t="shared" ref="G195:G196" si="52">RANK(F195,$F$194:$F$196)</f>
        <v>2</v>
      </c>
      <c r="H195" s="19"/>
      <c r="I195" s="16" t="str">
        <f t="shared" si="35"/>
        <v>及格</v>
      </c>
      <c r="J195" s="16" t="str">
        <f t="shared" si="50"/>
        <v/>
      </c>
      <c r="K195" s="21" t="s">
        <v>669</v>
      </c>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c r="HC195" s="2"/>
      <c r="HD195" s="2"/>
      <c r="HE195" s="2"/>
      <c r="HF195" s="2"/>
      <c r="HG195" s="2"/>
      <c r="HH195" s="2"/>
      <c r="HI195" s="2"/>
      <c r="HJ195" s="2"/>
      <c r="HK195" s="2"/>
      <c r="HL195" s="2"/>
      <c r="HM195" s="2"/>
      <c r="HN195" s="2"/>
      <c r="HO195" s="2"/>
      <c r="HP195" s="2"/>
      <c r="HQ195" s="2"/>
      <c r="HR195" s="2"/>
      <c r="HS195" s="2"/>
      <c r="HT195" s="2"/>
      <c r="HU195" s="2"/>
      <c r="HV195" s="2"/>
      <c r="HW195" s="2"/>
      <c r="HX195" s="2"/>
      <c r="HY195" s="2"/>
      <c r="HZ195" s="2"/>
      <c r="IA195" s="2"/>
      <c r="IB195" s="2"/>
      <c r="IC195" s="2"/>
      <c r="ID195" s="2"/>
      <c r="IE195" s="2"/>
      <c r="IF195" s="2"/>
      <c r="IG195" s="2"/>
      <c r="IH195" s="2"/>
      <c r="II195" s="2"/>
      <c r="IJ195" s="2"/>
      <c r="IK195" s="2"/>
      <c r="IL195" s="2"/>
      <c r="IM195" s="2"/>
    </row>
    <row r="196" spans="1:247" s="3" customFormat="1" ht="15" customHeight="1">
      <c r="A196" s="19" t="s">
        <v>104</v>
      </c>
      <c r="B196" s="19" t="s">
        <v>14</v>
      </c>
      <c r="C196" s="19" t="s">
        <v>382</v>
      </c>
      <c r="D196" s="20" t="s">
        <v>37</v>
      </c>
      <c r="E196" s="20">
        <v>76.36</v>
      </c>
      <c r="F196" s="20">
        <f t="shared" ref="F196:F259" si="53">(D196*0.6)+(E196*0.4)</f>
        <v>76.984000000000009</v>
      </c>
      <c r="G196" s="19">
        <f t="shared" si="52"/>
        <v>3</v>
      </c>
      <c r="H196" s="19"/>
      <c r="I196" s="16" t="str">
        <f t="shared" ref="I196:I259" si="54">IF(F196&gt;=55,"及格","")</f>
        <v>及格</v>
      </c>
      <c r="J196" s="16" t="str">
        <f t="shared" si="50"/>
        <v/>
      </c>
      <c r="K196" s="21" t="s">
        <v>669</v>
      </c>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row>
    <row r="197" spans="1:247" s="3" customFormat="1" ht="15" customHeight="1">
      <c r="A197" s="19" t="s">
        <v>105</v>
      </c>
      <c r="B197" s="19" t="s">
        <v>14</v>
      </c>
      <c r="C197" s="19" t="s">
        <v>383</v>
      </c>
      <c r="D197" s="20" t="s">
        <v>124</v>
      </c>
      <c r="E197" s="20">
        <v>79.540000000000006</v>
      </c>
      <c r="F197" s="20">
        <f t="shared" si="53"/>
        <v>75.616</v>
      </c>
      <c r="G197" s="19">
        <f>RANK(F197,$F$197:$F$198)</f>
        <v>1</v>
      </c>
      <c r="H197" s="19"/>
      <c r="I197" s="16" t="str">
        <f t="shared" si="54"/>
        <v>及格</v>
      </c>
      <c r="J197" s="16" t="str">
        <f t="shared" si="50"/>
        <v>是</v>
      </c>
      <c r="K197" s="21" t="s">
        <v>669</v>
      </c>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row>
    <row r="198" spans="1:247" s="3" customFormat="1" ht="15" customHeight="1">
      <c r="A198" s="19" t="s">
        <v>105</v>
      </c>
      <c r="B198" s="19">
        <v>1</v>
      </c>
      <c r="C198" s="23" t="s">
        <v>657</v>
      </c>
      <c r="D198" s="20">
        <v>72.2</v>
      </c>
      <c r="E198" s="20">
        <v>72.61</v>
      </c>
      <c r="F198" s="20">
        <f t="shared" si="53"/>
        <v>72.364000000000004</v>
      </c>
      <c r="G198" s="19">
        <f>RANK(F198,$F$197:$F$198)</f>
        <v>2</v>
      </c>
      <c r="H198" s="19"/>
      <c r="I198" s="16" t="str">
        <f t="shared" si="54"/>
        <v>及格</v>
      </c>
      <c r="J198" s="16" t="str">
        <f t="shared" si="50"/>
        <v/>
      </c>
      <c r="K198" s="21" t="s">
        <v>669</v>
      </c>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row>
    <row r="199" spans="1:247" s="3" customFormat="1" ht="15" customHeight="1">
      <c r="A199" s="19" t="s">
        <v>106</v>
      </c>
      <c r="B199" s="19" t="s">
        <v>14</v>
      </c>
      <c r="C199" s="19" t="s">
        <v>384</v>
      </c>
      <c r="D199" s="20" t="s">
        <v>210</v>
      </c>
      <c r="E199" s="20">
        <v>80.040000000000006</v>
      </c>
      <c r="F199" s="20">
        <f t="shared" si="53"/>
        <v>79.295999999999992</v>
      </c>
      <c r="G199" s="19">
        <f>RANK(F199,$F$199:$F$199)</f>
        <v>1</v>
      </c>
      <c r="H199" s="19"/>
      <c r="I199" s="16" t="str">
        <f t="shared" si="54"/>
        <v>及格</v>
      </c>
      <c r="J199" s="16" t="str">
        <f t="shared" si="50"/>
        <v>是</v>
      </c>
      <c r="K199" s="21" t="s">
        <v>669</v>
      </c>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row>
    <row r="200" spans="1:247" s="3" customFormat="1" ht="15" customHeight="1">
      <c r="A200" s="19" t="s">
        <v>107</v>
      </c>
      <c r="B200" s="19" t="s">
        <v>14</v>
      </c>
      <c r="C200" s="19" t="s">
        <v>385</v>
      </c>
      <c r="D200" s="20" t="s">
        <v>176</v>
      </c>
      <c r="E200" s="20">
        <v>80.959999999999994</v>
      </c>
      <c r="F200" s="20">
        <f t="shared" si="53"/>
        <v>80.503999999999991</v>
      </c>
      <c r="G200" s="19">
        <f>RANK(F200,$F$200:$F$200)</f>
        <v>1</v>
      </c>
      <c r="H200" s="19"/>
      <c r="I200" s="16" t="str">
        <f t="shared" si="54"/>
        <v>及格</v>
      </c>
      <c r="J200" s="16" t="str">
        <f t="shared" si="50"/>
        <v>是</v>
      </c>
      <c r="K200" s="21" t="s">
        <v>669</v>
      </c>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c r="HC200" s="2"/>
      <c r="HD200" s="2"/>
      <c r="HE200" s="2"/>
      <c r="HF200" s="2"/>
      <c r="HG200" s="2"/>
      <c r="HH200" s="2"/>
      <c r="HI200" s="2"/>
      <c r="HJ200" s="2"/>
      <c r="HK200" s="2"/>
      <c r="HL200" s="2"/>
      <c r="HM200" s="2"/>
      <c r="HN200" s="2"/>
      <c r="HO200" s="2"/>
      <c r="HP200" s="2"/>
      <c r="HQ200" s="2"/>
      <c r="HR200" s="2"/>
      <c r="HS200" s="2"/>
      <c r="HT200" s="2"/>
      <c r="HU200" s="2"/>
      <c r="HV200" s="2"/>
      <c r="HW200" s="2"/>
      <c r="HX200" s="2"/>
      <c r="HY200" s="2"/>
      <c r="HZ200" s="2"/>
      <c r="IA200" s="2"/>
      <c r="IB200" s="2"/>
      <c r="IC200" s="2"/>
      <c r="ID200" s="2"/>
      <c r="IE200" s="2"/>
      <c r="IF200" s="2"/>
      <c r="IG200" s="2"/>
      <c r="IH200" s="2"/>
      <c r="II200" s="2"/>
      <c r="IJ200" s="2"/>
      <c r="IK200" s="2"/>
      <c r="IL200" s="2"/>
      <c r="IM200" s="2"/>
    </row>
    <row r="201" spans="1:247" s="3" customFormat="1" ht="15" customHeight="1">
      <c r="A201" s="19" t="s">
        <v>108</v>
      </c>
      <c r="B201" s="19" t="s">
        <v>14</v>
      </c>
      <c r="C201" s="19" t="s">
        <v>386</v>
      </c>
      <c r="D201" s="20" t="s">
        <v>280</v>
      </c>
      <c r="E201" s="20">
        <v>78.75</v>
      </c>
      <c r="F201" s="20">
        <f t="shared" si="53"/>
        <v>77.699999999999989</v>
      </c>
      <c r="G201" s="19">
        <f>RANK(F201,$F$201:$F$203)</f>
        <v>1</v>
      </c>
      <c r="H201" s="19"/>
      <c r="I201" s="16" t="str">
        <f t="shared" si="54"/>
        <v>及格</v>
      </c>
      <c r="J201" s="16" t="str">
        <f t="shared" si="50"/>
        <v>是</v>
      </c>
      <c r="K201" s="21" t="s">
        <v>669</v>
      </c>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row>
    <row r="202" spans="1:247" s="3" customFormat="1" ht="15" customHeight="1">
      <c r="A202" s="19" t="s">
        <v>108</v>
      </c>
      <c r="B202" s="19" t="s">
        <v>14</v>
      </c>
      <c r="C202" s="19" t="s">
        <v>387</v>
      </c>
      <c r="D202" s="20" t="s">
        <v>185</v>
      </c>
      <c r="E202" s="20">
        <v>72.680000000000007</v>
      </c>
      <c r="F202" s="20">
        <f t="shared" si="53"/>
        <v>74.431999999999988</v>
      </c>
      <c r="G202" s="19">
        <f t="shared" ref="G202:G203" si="55">RANK(F202,$F$201:$F$203)</f>
        <v>2</v>
      </c>
      <c r="H202" s="19"/>
      <c r="I202" s="16" t="str">
        <f t="shared" si="54"/>
        <v>及格</v>
      </c>
      <c r="J202" s="16" t="str">
        <f t="shared" si="50"/>
        <v/>
      </c>
      <c r="K202" s="21" t="s">
        <v>669</v>
      </c>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row>
    <row r="203" spans="1:247" s="3" customFormat="1" ht="15" customHeight="1">
      <c r="A203" s="19" t="s">
        <v>108</v>
      </c>
      <c r="B203" s="19" t="s">
        <v>14</v>
      </c>
      <c r="C203" s="19" t="s">
        <v>388</v>
      </c>
      <c r="D203" s="20" t="s">
        <v>42</v>
      </c>
      <c r="E203" s="20">
        <v>74.86</v>
      </c>
      <c r="F203" s="20">
        <f t="shared" si="53"/>
        <v>68.463999999999999</v>
      </c>
      <c r="G203" s="19">
        <f t="shared" si="55"/>
        <v>3</v>
      </c>
      <c r="H203" s="19"/>
      <c r="I203" s="16" t="str">
        <f t="shared" si="54"/>
        <v>及格</v>
      </c>
      <c r="J203" s="16" t="str">
        <f t="shared" si="50"/>
        <v/>
      </c>
      <c r="K203" s="21" t="s">
        <v>669</v>
      </c>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row>
    <row r="204" spans="1:247" s="3" customFormat="1" ht="15" customHeight="1">
      <c r="A204" s="25" t="s">
        <v>389</v>
      </c>
      <c r="B204" s="26">
        <v>4</v>
      </c>
      <c r="C204" s="25" t="s">
        <v>390</v>
      </c>
      <c r="D204" s="27" t="s">
        <v>391</v>
      </c>
      <c r="E204" s="27">
        <v>87.07</v>
      </c>
      <c r="F204" s="20">
        <f t="shared" si="53"/>
        <v>87.387999999999991</v>
      </c>
      <c r="G204" s="19">
        <f>RANK(F204,$F$204:$F$213)</f>
        <v>1</v>
      </c>
      <c r="H204" s="16"/>
      <c r="I204" s="16" t="str">
        <f t="shared" si="54"/>
        <v>及格</v>
      </c>
      <c r="J204" s="16" t="str">
        <f t="shared" ref="J204:J213" si="56">IF(AND(G204&lt;=4,I204="及格"),"是","")</f>
        <v>是</v>
      </c>
      <c r="K204" s="21" t="s">
        <v>670</v>
      </c>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row>
    <row r="205" spans="1:247" s="3" customFormat="1" ht="15" customHeight="1">
      <c r="A205" s="25" t="s">
        <v>389</v>
      </c>
      <c r="B205" s="26">
        <v>4</v>
      </c>
      <c r="C205" s="25" t="s">
        <v>392</v>
      </c>
      <c r="D205" s="27" t="s">
        <v>110</v>
      </c>
      <c r="E205" s="27">
        <v>85.43</v>
      </c>
      <c r="F205" s="20">
        <f t="shared" si="53"/>
        <v>83.372</v>
      </c>
      <c r="G205" s="19">
        <f t="shared" ref="G205:G213" si="57">RANK(F205,$F$204:$F$213)</f>
        <v>2</v>
      </c>
      <c r="H205" s="16"/>
      <c r="I205" s="16" t="str">
        <f t="shared" si="54"/>
        <v>及格</v>
      </c>
      <c r="J205" s="16" t="str">
        <f t="shared" si="56"/>
        <v>是</v>
      </c>
      <c r="K205" s="21" t="s">
        <v>670</v>
      </c>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row>
    <row r="206" spans="1:247" s="3" customFormat="1" ht="15" customHeight="1">
      <c r="A206" s="25" t="s">
        <v>389</v>
      </c>
      <c r="B206" s="26">
        <v>4</v>
      </c>
      <c r="C206" s="25" t="s">
        <v>393</v>
      </c>
      <c r="D206" s="27" t="s">
        <v>394</v>
      </c>
      <c r="E206" s="27">
        <v>78</v>
      </c>
      <c r="F206" s="20">
        <f t="shared" si="53"/>
        <v>79.08</v>
      </c>
      <c r="G206" s="19">
        <f t="shared" si="57"/>
        <v>7</v>
      </c>
      <c r="H206" s="16"/>
      <c r="I206" s="16" t="str">
        <f t="shared" si="54"/>
        <v>及格</v>
      </c>
      <c r="J206" s="16" t="str">
        <f t="shared" si="56"/>
        <v/>
      </c>
      <c r="K206" s="21" t="s">
        <v>670</v>
      </c>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row>
    <row r="207" spans="1:247" s="3" customFormat="1" ht="15" customHeight="1">
      <c r="A207" s="25" t="s">
        <v>389</v>
      </c>
      <c r="B207" s="26">
        <v>4</v>
      </c>
      <c r="C207" s="25" t="s">
        <v>395</v>
      </c>
      <c r="D207" s="27" t="s">
        <v>252</v>
      </c>
      <c r="E207" s="27">
        <v>83.86</v>
      </c>
      <c r="F207" s="20">
        <f t="shared" si="53"/>
        <v>81.183999999999997</v>
      </c>
      <c r="G207" s="19">
        <f t="shared" si="57"/>
        <v>3</v>
      </c>
      <c r="H207" s="16"/>
      <c r="I207" s="16" t="str">
        <f t="shared" si="54"/>
        <v>及格</v>
      </c>
      <c r="J207" s="16" t="str">
        <f t="shared" si="56"/>
        <v>是</v>
      </c>
      <c r="K207" s="21" t="s">
        <v>670</v>
      </c>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row>
    <row r="208" spans="1:247" s="3" customFormat="1" ht="15" customHeight="1">
      <c r="A208" s="25" t="s">
        <v>389</v>
      </c>
      <c r="B208" s="26">
        <v>4</v>
      </c>
      <c r="C208" s="25" t="s">
        <v>396</v>
      </c>
      <c r="D208" s="27" t="s">
        <v>210</v>
      </c>
      <c r="E208" s="27">
        <v>83.71</v>
      </c>
      <c r="F208" s="20">
        <f t="shared" si="53"/>
        <v>80.763999999999996</v>
      </c>
      <c r="G208" s="19">
        <f t="shared" si="57"/>
        <v>5</v>
      </c>
      <c r="H208" s="16"/>
      <c r="I208" s="16" t="str">
        <f t="shared" si="54"/>
        <v>及格</v>
      </c>
      <c r="J208" s="16" t="str">
        <f t="shared" si="56"/>
        <v/>
      </c>
      <c r="K208" s="21" t="s">
        <v>670</v>
      </c>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row>
    <row r="209" spans="1:247" s="3" customFormat="1" ht="15" customHeight="1">
      <c r="A209" s="25" t="s">
        <v>389</v>
      </c>
      <c r="B209" s="26">
        <v>4</v>
      </c>
      <c r="C209" s="25" t="s">
        <v>397</v>
      </c>
      <c r="D209" s="27" t="s">
        <v>278</v>
      </c>
      <c r="E209" s="27">
        <v>85.57</v>
      </c>
      <c r="F209" s="20">
        <f t="shared" si="53"/>
        <v>80.908000000000001</v>
      </c>
      <c r="G209" s="19">
        <f t="shared" si="57"/>
        <v>4</v>
      </c>
      <c r="H209" s="16"/>
      <c r="I209" s="16" t="str">
        <f t="shared" si="54"/>
        <v>及格</v>
      </c>
      <c r="J209" s="16" t="str">
        <f t="shared" si="56"/>
        <v>是</v>
      </c>
      <c r="K209" s="21" t="s">
        <v>670</v>
      </c>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row>
    <row r="210" spans="1:247" s="3" customFormat="1" ht="15" customHeight="1">
      <c r="A210" s="25" t="s">
        <v>389</v>
      </c>
      <c r="B210" s="26">
        <v>4</v>
      </c>
      <c r="C210" s="25" t="s">
        <v>398</v>
      </c>
      <c r="D210" s="27" t="s">
        <v>133</v>
      </c>
      <c r="E210" s="27">
        <v>72.39</v>
      </c>
      <c r="F210" s="20">
        <f t="shared" si="53"/>
        <v>75.515999999999991</v>
      </c>
      <c r="G210" s="19">
        <f t="shared" si="57"/>
        <v>10</v>
      </c>
      <c r="H210" s="16"/>
      <c r="I210" s="16" t="str">
        <f t="shared" si="54"/>
        <v>及格</v>
      </c>
      <c r="J210" s="16" t="str">
        <f t="shared" si="56"/>
        <v/>
      </c>
      <c r="K210" s="21" t="s">
        <v>670</v>
      </c>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row>
    <row r="211" spans="1:247" s="3" customFormat="1" ht="15" customHeight="1">
      <c r="A211" s="25" t="s">
        <v>389</v>
      </c>
      <c r="B211" s="26">
        <v>4</v>
      </c>
      <c r="C211" s="25" t="s">
        <v>399</v>
      </c>
      <c r="D211" s="27" t="s">
        <v>133</v>
      </c>
      <c r="E211" s="27">
        <v>80.209999999999994</v>
      </c>
      <c r="F211" s="20">
        <f t="shared" si="53"/>
        <v>78.643999999999991</v>
      </c>
      <c r="G211" s="19">
        <f t="shared" si="57"/>
        <v>8</v>
      </c>
      <c r="H211" s="16"/>
      <c r="I211" s="16" t="str">
        <f t="shared" si="54"/>
        <v>及格</v>
      </c>
      <c r="J211" s="16" t="str">
        <f t="shared" si="56"/>
        <v/>
      </c>
      <c r="K211" s="21" t="s">
        <v>670</v>
      </c>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row>
    <row r="212" spans="1:247" s="3" customFormat="1" ht="15" customHeight="1">
      <c r="A212" s="25" t="s">
        <v>389</v>
      </c>
      <c r="B212" s="26">
        <v>4</v>
      </c>
      <c r="C212" s="25" t="s">
        <v>400</v>
      </c>
      <c r="D212" s="27" t="s">
        <v>246</v>
      </c>
      <c r="E212" s="27">
        <v>84.36</v>
      </c>
      <c r="F212" s="20">
        <f t="shared" si="53"/>
        <v>80.063999999999993</v>
      </c>
      <c r="G212" s="19">
        <f t="shared" si="57"/>
        <v>6</v>
      </c>
      <c r="H212" s="16"/>
      <c r="I212" s="16" t="str">
        <f t="shared" si="54"/>
        <v>及格</v>
      </c>
      <c r="J212" s="16" t="str">
        <f t="shared" si="56"/>
        <v/>
      </c>
      <c r="K212" s="21" t="s">
        <v>670</v>
      </c>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row>
    <row r="213" spans="1:247" s="3" customFormat="1" ht="15" customHeight="1">
      <c r="A213" s="25" t="s">
        <v>389</v>
      </c>
      <c r="B213" s="26">
        <v>4</v>
      </c>
      <c r="C213" s="25" t="s">
        <v>401</v>
      </c>
      <c r="D213" s="27" t="s">
        <v>363</v>
      </c>
      <c r="E213" s="27">
        <v>80.209999999999994</v>
      </c>
      <c r="F213" s="20">
        <f t="shared" si="53"/>
        <v>76.843999999999994</v>
      </c>
      <c r="G213" s="19">
        <f t="shared" si="57"/>
        <v>9</v>
      </c>
      <c r="H213" s="16"/>
      <c r="I213" s="16" t="str">
        <f t="shared" si="54"/>
        <v>及格</v>
      </c>
      <c r="J213" s="16" t="str">
        <f t="shared" si="56"/>
        <v/>
      </c>
      <c r="K213" s="21" t="s">
        <v>670</v>
      </c>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row>
    <row r="214" spans="1:247" s="3" customFormat="1" ht="15" customHeight="1">
      <c r="A214" s="25" t="s">
        <v>402</v>
      </c>
      <c r="B214" s="26">
        <v>1</v>
      </c>
      <c r="C214" s="25" t="s">
        <v>403</v>
      </c>
      <c r="D214" s="27" t="s">
        <v>267</v>
      </c>
      <c r="E214" s="27">
        <v>86.43</v>
      </c>
      <c r="F214" s="20">
        <f t="shared" si="53"/>
        <v>73.572000000000003</v>
      </c>
      <c r="G214" s="19">
        <f>RANK(F214,$F$214:$F$216)</f>
        <v>1</v>
      </c>
      <c r="H214" s="16"/>
      <c r="I214" s="16" t="str">
        <f t="shared" si="54"/>
        <v>及格</v>
      </c>
      <c r="J214" s="16" t="str">
        <f t="shared" ref="J214:J227" si="58">IF(AND(G214&lt;=1,I214="及格"),"是","")</f>
        <v>是</v>
      </c>
      <c r="K214" s="21" t="s">
        <v>670</v>
      </c>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row>
    <row r="215" spans="1:247" s="3" customFormat="1" ht="15" customHeight="1">
      <c r="A215" s="25" t="s">
        <v>402</v>
      </c>
      <c r="B215" s="26">
        <v>1</v>
      </c>
      <c r="C215" s="25" t="s">
        <v>404</v>
      </c>
      <c r="D215" s="27" t="s">
        <v>405</v>
      </c>
      <c r="E215" s="27">
        <v>79.86</v>
      </c>
      <c r="F215" s="20">
        <f t="shared" si="53"/>
        <v>68.903999999999996</v>
      </c>
      <c r="G215" s="19">
        <f t="shared" ref="G215:G216" si="59">RANK(F215,$F$214:$F$216)</f>
        <v>2</v>
      </c>
      <c r="H215" s="16"/>
      <c r="I215" s="16" t="str">
        <f t="shared" si="54"/>
        <v>及格</v>
      </c>
      <c r="J215" s="16" t="str">
        <f t="shared" si="58"/>
        <v/>
      </c>
      <c r="K215" s="21" t="s">
        <v>670</v>
      </c>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row>
    <row r="216" spans="1:247" s="3" customFormat="1" ht="15" customHeight="1">
      <c r="A216" s="25" t="s">
        <v>402</v>
      </c>
      <c r="B216" s="26">
        <v>1</v>
      </c>
      <c r="C216" s="25" t="s">
        <v>406</v>
      </c>
      <c r="D216" s="27" t="s">
        <v>407</v>
      </c>
      <c r="E216" s="27">
        <v>77.790000000000006</v>
      </c>
      <c r="F216" s="20">
        <f t="shared" si="53"/>
        <v>62.795999999999999</v>
      </c>
      <c r="G216" s="19">
        <f t="shared" si="59"/>
        <v>3</v>
      </c>
      <c r="H216" s="16"/>
      <c r="I216" s="16" t="str">
        <f t="shared" si="54"/>
        <v>及格</v>
      </c>
      <c r="J216" s="16" t="str">
        <f t="shared" si="58"/>
        <v/>
      </c>
      <c r="K216" s="21" t="s">
        <v>670</v>
      </c>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row>
    <row r="217" spans="1:247" s="3" customFormat="1" ht="15" customHeight="1">
      <c r="A217" s="25" t="s">
        <v>408</v>
      </c>
      <c r="B217" s="26">
        <v>1</v>
      </c>
      <c r="C217" s="25" t="s">
        <v>409</v>
      </c>
      <c r="D217" s="27" t="s">
        <v>37</v>
      </c>
      <c r="E217" s="27">
        <v>82.21</v>
      </c>
      <c r="F217" s="20">
        <f t="shared" si="53"/>
        <v>79.324000000000012</v>
      </c>
      <c r="G217" s="19">
        <f>RANK(F217,$F$217:$F$219)</f>
        <v>1</v>
      </c>
      <c r="H217" s="16"/>
      <c r="I217" s="16" t="str">
        <f t="shared" si="54"/>
        <v>及格</v>
      </c>
      <c r="J217" s="16" t="str">
        <f t="shared" si="58"/>
        <v>是</v>
      </c>
      <c r="K217" s="21" t="s">
        <v>670</v>
      </c>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row>
    <row r="218" spans="1:247" s="3" customFormat="1" ht="15" customHeight="1">
      <c r="A218" s="25" t="s">
        <v>408</v>
      </c>
      <c r="B218" s="26">
        <v>1</v>
      </c>
      <c r="C218" s="25" t="s">
        <v>410</v>
      </c>
      <c r="D218" s="27" t="s">
        <v>197</v>
      </c>
      <c r="E218" s="27">
        <v>74.930000000000007</v>
      </c>
      <c r="F218" s="20">
        <f t="shared" si="53"/>
        <v>75.572000000000003</v>
      </c>
      <c r="G218" s="19">
        <f t="shared" ref="G218:G219" si="60">RANK(F218,$F$217:$F$219)</f>
        <v>2</v>
      </c>
      <c r="H218" s="16"/>
      <c r="I218" s="16" t="str">
        <f t="shared" si="54"/>
        <v>及格</v>
      </c>
      <c r="J218" s="16" t="str">
        <f t="shared" si="58"/>
        <v/>
      </c>
      <c r="K218" s="21" t="s">
        <v>670</v>
      </c>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row>
    <row r="219" spans="1:247" s="3" customFormat="1" ht="15" customHeight="1">
      <c r="A219" s="25" t="s">
        <v>408</v>
      </c>
      <c r="B219" s="26">
        <v>1</v>
      </c>
      <c r="C219" s="25" t="s">
        <v>411</v>
      </c>
      <c r="D219" s="27" t="s">
        <v>274</v>
      </c>
      <c r="E219" s="27">
        <v>77.5</v>
      </c>
      <c r="F219" s="20">
        <f t="shared" si="53"/>
        <v>74.44</v>
      </c>
      <c r="G219" s="19">
        <f t="shared" si="60"/>
        <v>3</v>
      </c>
      <c r="H219" s="16"/>
      <c r="I219" s="16" t="str">
        <f t="shared" si="54"/>
        <v>及格</v>
      </c>
      <c r="J219" s="16" t="str">
        <f t="shared" si="58"/>
        <v/>
      </c>
      <c r="K219" s="21" t="s">
        <v>670</v>
      </c>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row>
    <row r="220" spans="1:247" s="3" customFormat="1" ht="15" customHeight="1">
      <c r="A220" s="25" t="s">
        <v>412</v>
      </c>
      <c r="B220" s="26">
        <v>1</v>
      </c>
      <c r="C220" s="25" t="s">
        <v>413</v>
      </c>
      <c r="D220" s="27" t="s">
        <v>278</v>
      </c>
      <c r="E220" s="27">
        <v>85</v>
      </c>
      <c r="F220" s="20">
        <f t="shared" si="53"/>
        <v>80.680000000000007</v>
      </c>
      <c r="G220" s="19">
        <f>RANK(F220,$F$220:$F$221)</f>
        <v>1</v>
      </c>
      <c r="H220" s="16"/>
      <c r="I220" s="16" t="str">
        <f t="shared" si="54"/>
        <v>及格</v>
      </c>
      <c r="J220" s="16" t="str">
        <f t="shared" si="58"/>
        <v>是</v>
      </c>
      <c r="K220" s="21" t="s">
        <v>670</v>
      </c>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row>
    <row r="221" spans="1:247" s="3" customFormat="1" ht="15" customHeight="1">
      <c r="A221" s="25" t="s">
        <v>412</v>
      </c>
      <c r="B221" s="26">
        <v>1</v>
      </c>
      <c r="C221" s="25" t="s">
        <v>414</v>
      </c>
      <c r="D221" s="27" t="s">
        <v>187</v>
      </c>
      <c r="E221" s="27">
        <v>80.790000000000006</v>
      </c>
      <c r="F221" s="20">
        <f t="shared" si="53"/>
        <v>77.436000000000007</v>
      </c>
      <c r="G221" s="19">
        <f>RANK(F221,$F$220:$F$221)</f>
        <v>2</v>
      </c>
      <c r="H221" s="16"/>
      <c r="I221" s="16" t="str">
        <f t="shared" si="54"/>
        <v>及格</v>
      </c>
      <c r="J221" s="16" t="str">
        <f t="shared" si="58"/>
        <v/>
      </c>
      <c r="K221" s="21" t="s">
        <v>670</v>
      </c>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row>
    <row r="222" spans="1:247" s="3" customFormat="1" ht="15" customHeight="1">
      <c r="A222" s="25" t="s">
        <v>415</v>
      </c>
      <c r="B222" s="26">
        <v>1</v>
      </c>
      <c r="C222" s="25" t="s">
        <v>416</v>
      </c>
      <c r="D222" s="27" t="s">
        <v>114</v>
      </c>
      <c r="E222" s="27">
        <v>82.61</v>
      </c>
      <c r="F222" s="20">
        <f t="shared" si="53"/>
        <v>79.843999999999994</v>
      </c>
      <c r="G222" s="19">
        <f>RANK(F222,$F$222:$F$224)</f>
        <v>1</v>
      </c>
      <c r="H222" s="16"/>
      <c r="I222" s="16" t="str">
        <f t="shared" si="54"/>
        <v>及格</v>
      </c>
      <c r="J222" s="16" t="str">
        <f t="shared" si="58"/>
        <v>是</v>
      </c>
      <c r="K222" s="21" t="s">
        <v>670</v>
      </c>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row>
    <row r="223" spans="1:247" s="3" customFormat="1" ht="15" customHeight="1">
      <c r="A223" s="25" t="s">
        <v>415</v>
      </c>
      <c r="B223" s="26">
        <v>1</v>
      </c>
      <c r="C223" s="25" t="s">
        <v>417</v>
      </c>
      <c r="D223" s="27" t="s">
        <v>353</v>
      </c>
      <c r="E223" s="27">
        <v>80.540000000000006</v>
      </c>
      <c r="F223" s="20">
        <f t="shared" si="53"/>
        <v>77.096000000000004</v>
      </c>
      <c r="G223" s="19">
        <f t="shared" ref="G223:G224" si="61">RANK(F223,$F$222:$F$224)</f>
        <v>3</v>
      </c>
      <c r="H223" s="16"/>
      <c r="I223" s="16" t="str">
        <f t="shared" si="54"/>
        <v>及格</v>
      </c>
      <c r="J223" s="16" t="str">
        <f t="shared" si="58"/>
        <v/>
      </c>
      <c r="K223" s="21" t="s">
        <v>670</v>
      </c>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row>
    <row r="224" spans="1:247" s="3" customFormat="1" ht="15" customHeight="1">
      <c r="A224" s="25" t="s">
        <v>415</v>
      </c>
      <c r="B224" s="26">
        <v>1</v>
      </c>
      <c r="C224" s="25" t="s">
        <v>418</v>
      </c>
      <c r="D224" s="27" t="s">
        <v>122</v>
      </c>
      <c r="E224" s="27">
        <v>84.61</v>
      </c>
      <c r="F224" s="20">
        <f t="shared" si="53"/>
        <v>78.003999999999991</v>
      </c>
      <c r="G224" s="19">
        <f t="shared" si="61"/>
        <v>2</v>
      </c>
      <c r="H224" s="16"/>
      <c r="I224" s="16" t="str">
        <f t="shared" si="54"/>
        <v>及格</v>
      </c>
      <c r="J224" s="16" t="str">
        <f t="shared" si="58"/>
        <v/>
      </c>
      <c r="K224" s="21" t="s">
        <v>670</v>
      </c>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row>
    <row r="225" spans="1:247" s="3" customFormat="1" ht="15" customHeight="1">
      <c r="A225" s="25" t="s">
        <v>419</v>
      </c>
      <c r="B225" s="26">
        <v>1</v>
      </c>
      <c r="C225" s="25" t="s">
        <v>420</v>
      </c>
      <c r="D225" s="27" t="s">
        <v>202</v>
      </c>
      <c r="E225" s="27">
        <v>82.39</v>
      </c>
      <c r="F225" s="20">
        <f t="shared" si="53"/>
        <v>84.316000000000003</v>
      </c>
      <c r="G225" s="19">
        <f>RANK(F225,$F$225:$F$227)</f>
        <v>1</v>
      </c>
      <c r="H225" s="16"/>
      <c r="I225" s="16" t="str">
        <f t="shared" si="54"/>
        <v>及格</v>
      </c>
      <c r="J225" s="16" t="str">
        <f t="shared" si="58"/>
        <v>是</v>
      </c>
      <c r="K225" s="21" t="s">
        <v>670</v>
      </c>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row>
    <row r="226" spans="1:247" s="3" customFormat="1" ht="15" customHeight="1">
      <c r="A226" s="25" t="s">
        <v>419</v>
      </c>
      <c r="B226" s="26">
        <v>1</v>
      </c>
      <c r="C226" s="25" t="s">
        <v>421</v>
      </c>
      <c r="D226" s="27" t="s">
        <v>341</v>
      </c>
      <c r="E226" s="27">
        <v>83.64</v>
      </c>
      <c r="F226" s="20">
        <f t="shared" si="53"/>
        <v>82.296000000000006</v>
      </c>
      <c r="G226" s="19">
        <f t="shared" ref="G226:G227" si="62">RANK(F226,$F$225:$F$227)</f>
        <v>2</v>
      </c>
      <c r="H226" s="16"/>
      <c r="I226" s="16" t="str">
        <f t="shared" si="54"/>
        <v>及格</v>
      </c>
      <c r="J226" s="16" t="str">
        <f t="shared" si="58"/>
        <v/>
      </c>
      <c r="K226" s="21" t="s">
        <v>670</v>
      </c>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row>
    <row r="227" spans="1:247" s="3" customFormat="1" ht="15" customHeight="1">
      <c r="A227" s="25" t="s">
        <v>419</v>
      </c>
      <c r="B227" s="26">
        <v>1</v>
      </c>
      <c r="C227" s="25" t="s">
        <v>422</v>
      </c>
      <c r="D227" s="27" t="s">
        <v>204</v>
      </c>
      <c r="E227" s="27">
        <v>78.930000000000007</v>
      </c>
      <c r="F227" s="20">
        <f t="shared" si="53"/>
        <v>80.171999999999997</v>
      </c>
      <c r="G227" s="19">
        <f t="shared" si="62"/>
        <v>3</v>
      </c>
      <c r="H227" s="16"/>
      <c r="I227" s="16" t="str">
        <f t="shared" si="54"/>
        <v>及格</v>
      </c>
      <c r="J227" s="16" t="str">
        <f t="shared" si="58"/>
        <v/>
      </c>
      <c r="K227" s="21" t="s">
        <v>670</v>
      </c>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c r="HC227" s="2"/>
      <c r="HD227" s="2"/>
      <c r="HE227" s="2"/>
      <c r="HF227" s="2"/>
      <c r="HG227" s="2"/>
      <c r="HH227" s="2"/>
      <c r="HI227" s="2"/>
      <c r="HJ227" s="2"/>
      <c r="HK227" s="2"/>
      <c r="HL227" s="2"/>
      <c r="HM227" s="2"/>
      <c r="HN227" s="2"/>
      <c r="HO227" s="2"/>
      <c r="HP227" s="2"/>
      <c r="HQ227" s="2"/>
      <c r="HR227" s="2"/>
      <c r="HS227" s="2"/>
      <c r="HT227" s="2"/>
      <c r="HU227" s="2"/>
      <c r="HV227" s="2"/>
      <c r="HW227" s="2"/>
      <c r="HX227" s="2"/>
      <c r="HY227" s="2"/>
      <c r="HZ227" s="2"/>
      <c r="IA227" s="2"/>
      <c r="IB227" s="2"/>
      <c r="IC227" s="2"/>
      <c r="ID227" s="2"/>
      <c r="IE227" s="2"/>
      <c r="IF227" s="2"/>
      <c r="IG227" s="2"/>
      <c r="IH227" s="2"/>
      <c r="II227" s="2"/>
      <c r="IJ227" s="2"/>
      <c r="IK227" s="2"/>
      <c r="IL227" s="2"/>
      <c r="IM227" s="2"/>
    </row>
    <row r="228" spans="1:247" s="3" customFormat="1" ht="15" customHeight="1">
      <c r="A228" s="25" t="s">
        <v>423</v>
      </c>
      <c r="B228" s="26">
        <v>2</v>
      </c>
      <c r="C228" s="25" t="s">
        <v>424</v>
      </c>
      <c r="D228" s="27" t="s">
        <v>250</v>
      </c>
      <c r="E228" s="27">
        <v>88</v>
      </c>
      <c r="F228" s="20">
        <f t="shared" si="53"/>
        <v>87.16</v>
      </c>
      <c r="G228" s="19">
        <f>RANK(F228,$F$228:$F$233)</f>
        <v>1</v>
      </c>
      <c r="H228" s="16"/>
      <c r="I228" s="16" t="str">
        <f t="shared" si="54"/>
        <v>及格</v>
      </c>
      <c r="J228" s="16" t="str">
        <f t="shared" ref="J228:J238" si="63">IF(AND(G228&lt;=2,I228="及格"),"是","")</f>
        <v>是</v>
      </c>
      <c r="K228" s="21" t="s">
        <v>670</v>
      </c>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c r="HC228" s="2"/>
      <c r="HD228" s="2"/>
      <c r="HE228" s="2"/>
      <c r="HF228" s="2"/>
      <c r="HG228" s="2"/>
      <c r="HH228" s="2"/>
      <c r="HI228" s="2"/>
      <c r="HJ228" s="2"/>
      <c r="HK228" s="2"/>
      <c r="HL228" s="2"/>
      <c r="HM228" s="2"/>
      <c r="HN228" s="2"/>
      <c r="HO228" s="2"/>
      <c r="HP228" s="2"/>
      <c r="HQ228" s="2"/>
      <c r="HR228" s="2"/>
      <c r="HS228" s="2"/>
      <c r="HT228" s="2"/>
      <c r="HU228" s="2"/>
      <c r="HV228" s="2"/>
      <c r="HW228" s="2"/>
      <c r="HX228" s="2"/>
      <c r="HY228" s="2"/>
      <c r="HZ228" s="2"/>
      <c r="IA228" s="2"/>
      <c r="IB228" s="2"/>
      <c r="IC228" s="2"/>
      <c r="ID228" s="2"/>
      <c r="IE228" s="2"/>
      <c r="IF228" s="2"/>
      <c r="IG228" s="2"/>
      <c r="IH228" s="2"/>
      <c r="II228" s="2"/>
      <c r="IJ228" s="2"/>
      <c r="IK228" s="2"/>
      <c r="IL228" s="2"/>
      <c r="IM228" s="2"/>
    </row>
    <row r="229" spans="1:247" s="3" customFormat="1" ht="15" customHeight="1">
      <c r="A229" s="25" t="s">
        <v>423</v>
      </c>
      <c r="B229" s="26">
        <v>2</v>
      </c>
      <c r="C229" s="25" t="s">
        <v>425</v>
      </c>
      <c r="D229" s="27" t="s">
        <v>250</v>
      </c>
      <c r="E229" s="27">
        <v>84.86</v>
      </c>
      <c r="F229" s="20">
        <f t="shared" si="53"/>
        <v>85.903999999999996</v>
      </c>
      <c r="G229" s="19">
        <f t="shared" ref="G229:G233" si="64">RANK(F229,$F$228:$F$233)</f>
        <v>2</v>
      </c>
      <c r="H229" s="16"/>
      <c r="I229" s="16" t="str">
        <f t="shared" si="54"/>
        <v>及格</v>
      </c>
      <c r="J229" s="16" t="str">
        <f t="shared" si="63"/>
        <v>是</v>
      </c>
      <c r="K229" s="21" t="s">
        <v>670</v>
      </c>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c r="HC229" s="2"/>
      <c r="HD229" s="2"/>
      <c r="HE229" s="2"/>
      <c r="HF229" s="2"/>
      <c r="HG229" s="2"/>
      <c r="HH229" s="2"/>
      <c r="HI229" s="2"/>
      <c r="HJ229" s="2"/>
      <c r="HK229" s="2"/>
      <c r="HL229" s="2"/>
      <c r="HM229" s="2"/>
      <c r="HN229" s="2"/>
      <c r="HO229" s="2"/>
      <c r="HP229" s="2"/>
      <c r="HQ229" s="2"/>
      <c r="HR229" s="2"/>
      <c r="HS229" s="2"/>
      <c r="HT229" s="2"/>
      <c r="HU229" s="2"/>
      <c r="HV229" s="2"/>
      <c r="HW229" s="2"/>
      <c r="HX229" s="2"/>
      <c r="HY229" s="2"/>
      <c r="HZ229" s="2"/>
      <c r="IA229" s="2"/>
      <c r="IB229" s="2"/>
      <c r="IC229" s="2"/>
      <c r="ID229" s="2"/>
      <c r="IE229" s="2"/>
      <c r="IF229" s="2"/>
      <c r="IG229" s="2"/>
      <c r="IH229" s="2"/>
      <c r="II229" s="2"/>
      <c r="IJ229" s="2"/>
      <c r="IK229" s="2"/>
      <c r="IL229" s="2"/>
      <c r="IM229" s="2"/>
    </row>
    <row r="230" spans="1:247" s="3" customFormat="1" ht="15" customHeight="1">
      <c r="A230" s="25" t="s">
        <v>423</v>
      </c>
      <c r="B230" s="26">
        <v>2</v>
      </c>
      <c r="C230" s="25" t="s">
        <v>426</v>
      </c>
      <c r="D230" s="27" t="s">
        <v>153</v>
      </c>
      <c r="E230" s="27">
        <v>78.5</v>
      </c>
      <c r="F230" s="20">
        <f t="shared" si="53"/>
        <v>80.72</v>
      </c>
      <c r="G230" s="19">
        <f t="shared" si="64"/>
        <v>3</v>
      </c>
      <c r="H230" s="16"/>
      <c r="I230" s="16" t="str">
        <f t="shared" si="54"/>
        <v>及格</v>
      </c>
      <c r="J230" s="16" t="str">
        <f t="shared" si="63"/>
        <v/>
      </c>
      <c r="K230" s="21" t="s">
        <v>670</v>
      </c>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c r="HC230" s="2"/>
      <c r="HD230" s="2"/>
      <c r="HE230" s="2"/>
      <c r="HF230" s="2"/>
      <c r="HG230" s="2"/>
      <c r="HH230" s="2"/>
      <c r="HI230" s="2"/>
      <c r="HJ230" s="2"/>
      <c r="HK230" s="2"/>
      <c r="HL230" s="2"/>
      <c r="HM230" s="2"/>
      <c r="HN230" s="2"/>
      <c r="HO230" s="2"/>
      <c r="HP230" s="2"/>
      <c r="HQ230" s="2"/>
      <c r="HR230" s="2"/>
      <c r="HS230" s="2"/>
      <c r="HT230" s="2"/>
      <c r="HU230" s="2"/>
      <c r="HV230" s="2"/>
      <c r="HW230" s="2"/>
      <c r="HX230" s="2"/>
      <c r="HY230" s="2"/>
      <c r="HZ230" s="2"/>
      <c r="IA230" s="2"/>
      <c r="IB230" s="2"/>
      <c r="IC230" s="2"/>
      <c r="ID230" s="2"/>
      <c r="IE230" s="2"/>
      <c r="IF230" s="2"/>
      <c r="IG230" s="2"/>
      <c r="IH230" s="2"/>
      <c r="II230" s="2"/>
      <c r="IJ230" s="2"/>
      <c r="IK230" s="2"/>
      <c r="IL230" s="2"/>
      <c r="IM230" s="2"/>
    </row>
    <row r="231" spans="1:247" s="3" customFormat="1" ht="15" customHeight="1">
      <c r="A231" s="25" t="s">
        <v>423</v>
      </c>
      <c r="B231" s="26">
        <v>2</v>
      </c>
      <c r="C231" s="25" t="s">
        <v>427</v>
      </c>
      <c r="D231" s="27">
        <v>80</v>
      </c>
      <c r="E231" s="27">
        <v>80.319999999999993</v>
      </c>
      <c r="F231" s="20">
        <f t="shared" si="53"/>
        <v>80.128</v>
      </c>
      <c r="G231" s="19">
        <f t="shared" si="64"/>
        <v>4</v>
      </c>
      <c r="H231" s="16"/>
      <c r="I231" s="16" t="str">
        <f t="shared" si="54"/>
        <v>及格</v>
      </c>
      <c r="J231" s="16" t="str">
        <f t="shared" si="63"/>
        <v/>
      </c>
      <c r="K231" s="21" t="s">
        <v>670</v>
      </c>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c r="HC231" s="2"/>
      <c r="HD231" s="2"/>
      <c r="HE231" s="2"/>
      <c r="HF231" s="2"/>
      <c r="HG231" s="2"/>
      <c r="HH231" s="2"/>
      <c r="HI231" s="2"/>
      <c r="HJ231" s="2"/>
      <c r="HK231" s="2"/>
      <c r="HL231" s="2"/>
      <c r="HM231" s="2"/>
      <c r="HN231" s="2"/>
      <c r="HO231" s="2"/>
      <c r="HP231" s="2"/>
      <c r="HQ231" s="2"/>
      <c r="HR231" s="2"/>
      <c r="HS231" s="2"/>
      <c r="HT231" s="2"/>
      <c r="HU231" s="2"/>
      <c r="HV231" s="2"/>
      <c r="HW231" s="2"/>
      <c r="HX231" s="2"/>
      <c r="HY231" s="2"/>
      <c r="HZ231" s="2"/>
      <c r="IA231" s="2"/>
      <c r="IB231" s="2"/>
      <c r="IC231" s="2"/>
      <c r="ID231" s="2"/>
      <c r="IE231" s="2"/>
      <c r="IF231" s="2"/>
      <c r="IG231" s="2"/>
      <c r="IH231" s="2"/>
      <c r="II231" s="2"/>
      <c r="IJ231" s="2"/>
      <c r="IK231" s="2"/>
      <c r="IL231" s="2"/>
      <c r="IM231" s="2"/>
    </row>
    <row r="232" spans="1:247" s="3" customFormat="1" ht="15" customHeight="1">
      <c r="A232" s="25" t="s">
        <v>423</v>
      </c>
      <c r="B232" s="26">
        <v>2</v>
      </c>
      <c r="C232" s="25" t="s">
        <v>428</v>
      </c>
      <c r="D232" s="27">
        <v>79</v>
      </c>
      <c r="E232" s="27">
        <v>72.290000000000006</v>
      </c>
      <c r="F232" s="20">
        <f t="shared" si="53"/>
        <v>76.316000000000003</v>
      </c>
      <c r="G232" s="19">
        <f t="shared" si="64"/>
        <v>5</v>
      </c>
      <c r="H232" s="16"/>
      <c r="I232" s="16" t="str">
        <f t="shared" si="54"/>
        <v>及格</v>
      </c>
      <c r="J232" s="16" t="str">
        <f t="shared" si="63"/>
        <v/>
      </c>
      <c r="K232" s="21" t="s">
        <v>670</v>
      </c>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c r="HC232" s="2"/>
      <c r="HD232" s="2"/>
      <c r="HE232" s="2"/>
      <c r="HF232" s="2"/>
      <c r="HG232" s="2"/>
      <c r="HH232" s="2"/>
      <c r="HI232" s="2"/>
      <c r="HJ232" s="2"/>
      <c r="HK232" s="2"/>
      <c r="HL232" s="2"/>
      <c r="HM232" s="2"/>
      <c r="HN232" s="2"/>
      <c r="HO232" s="2"/>
      <c r="HP232" s="2"/>
      <c r="HQ232" s="2"/>
      <c r="HR232" s="2"/>
      <c r="HS232" s="2"/>
      <c r="HT232" s="2"/>
      <c r="HU232" s="2"/>
      <c r="HV232" s="2"/>
      <c r="HW232" s="2"/>
      <c r="HX232" s="2"/>
      <c r="HY232" s="2"/>
      <c r="HZ232" s="2"/>
      <c r="IA232" s="2"/>
      <c r="IB232" s="2"/>
      <c r="IC232" s="2"/>
      <c r="ID232" s="2"/>
      <c r="IE232" s="2"/>
      <c r="IF232" s="2"/>
      <c r="IG232" s="2"/>
      <c r="IH232" s="2"/>
      <c r="II232" s="2"/>
      <c r="IJ232" s="2"/>
      <c r="IK232" s="2"/>
      <c r="IL232" s="2"/>
      <c r="IM232" s="2"/>
    </row>
    <row r="233" spans="1:247" s="3" customFormat="1" ht="15" customHeight="1">
      <c r="A233" s="25" t="s">
        <v>423</v>
      </c>
      <c r="B233" s="26">
        <v>2</v>
      </c>
      <c r="C233" s="25" t="s">
        <v>429</v>
      </c>
      <c r="D233" s="27" t="s">
        <v>187</v>
      </c>
      <c r="E233" s="27">
        <v>0</v>
      </c>
      <c r="F233" s="20">
        <f t="shared" si="53"/>
        <v>45.12</v>
      </c>
      <c r="G233" s="19">
        <f t="shared" si="64"/>
        <v>6</v>
      </c>
      <c r="H233" s="16" t="s">
        <v>661</v>
      </c>
      <c r="I233" s="16" t="str">
        <f t="shared" si="54"/>
        <v/>
      </c>
      <c r="J233" s="16" t="str">
        <f t="shared" si="63"/>
        <v/>
      </c>
      <c r="K233" s="21" t="s">
        <v>670</v>
      </c>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c r="HC233" s="2"/>
      <c r="HD233" s="2"/>
      <c r="HE233" s="2"/>
      <c r="HF233" s="2"/>
      <c r="HG233" s="2"/>
      <c r="HH233" s="2"/>
      <c r="HI233" s="2"/>
      <c r="HJ233" s="2"/>
      <c r="HK233" s="2"/>
      <c r="HL233" s="2"/>
      <c r="HM233" s="2"/>
      <c r="HN233" s="2"/>
      <c r="HO233" s="2"/>
      <c r="HP233" s="2"/>
      <c r="HQ233" s="2"/>
      <c r="HR233" s="2"/>
      <c r="HS233" s="2"/>
      <c r="HT233" s="2"/>
      <c r="HU233" s="2"/>
      <c r="HV233" s="2"/>
      <c r="HW233" s="2"/>
      <c r="HX233" s="2"/>
      <c r="HY233" s="2"/>
      <c r="HZ233" s="2"/>
      <c r="IA233" s="2"/>
      <c r="IB233" s="2"/>
      <c r="IC233" s="2"/>
      <c r="ID233" s="2"/>
      <c r="IE233" s="2"/>
      <c r="IF233" s="2"/>
      <c r="IG233" s="2"/>
      <c r="IH233" s="2"/>
      <c r="II233" s="2"/>
      <c r="IJ233" s="2"/>
      <c r="IK233" s="2"/>
      <c r="IL233" s="2"/>
      <c r="IM233" s="2"/>
    </row>
    <row r="234" spans="1:247" s="3" customFormat="1" ht="15" customHeight="1">
      <c r="A234" s="25" t="s">
        <v>430</v>
      </c>
      <c r="B234" s="26">
        <v>2</v>
      </c>
      <c r="C234" s="25" t="s">
        <v>431</v>
      </c>
      <c r="D234" s="27" t="s">
        <v>172</v>
      </c>
      <c r="E234" s="27">
        <v>85</v>
      </c>
      <c r="F234" s="20">
        <f t="shared" si="53"/>
        <v>83.56</v>
      </c>
      <c r="G234" s="19">
        <f>RANK(F234,$F$234:$F$238)</f>
        <v>1</v>
      </c>
      <c r="H234" s="16"/>
      <c r="I234" s="16" t="str">
        <f t="shared" si="54"/>
        <v>及格</v>
      </c>
      <c r="J234" s="16" t="str">
        <f t="shared" si="63"/>
        <v>是</v>
      </c>
      <c r="K234" s="21" t="s">
        <v>670</v>
      </c>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c r="HC234" s="2"/>
      <c r="HD234" s="2"/>
      <c r="HE234" s="2"/>
      <c r="HF234" s="2"/>
      <c r="HG234" s="2"/>
      <c r="HH234" s="2"/>
      <c r="HI234" s="2"/>
      <c r="HJ234" s="2"/>
      <c r="HK234" s="2"/>
      <c r="HL234" s="2"/>
      <c r="HM234" s="2"/>
      <c r="HN234" s="2"/>
      <c r="HO234" s="2"/>
      <c r="HP234" s="2"/>
      <c r="HQ234" s="2"/>
      <c r="HR234" s="2"/>
      <c r="HS234" s="2"/>
      <c r="HT234" s="2"/>
      <c r="HU234" s="2"/>
      <c r="HV234" s="2"/>
      <c r="HW234" s="2"/>
      <c r="HX234" s="2"/>
      <c r="HY234" s="2"/>
      <c r="HZ234" s="2"/>
      <c r="IA234" s="2"/>
      <c r="IB234" s="2"/>
      <c r="IC234" s="2"/>
      <c r="ID234" s="2"/>
      <c r="IE234" s="2"/>
      <c r="IF234" s="2"/>
      <c r="IG234" s="2"/>
      <c r="IH234" s="2"/>
      <c r="II234" s="2"/>
      <c r="IJ234" s="2"/>
      <c r="IK234" s="2"/>
      <c r="IL234" s="2"/>
      <c r="IM234" s="2"/>
    </row>
    <row r="235" spans="1:247" s="3" customFormat="1" ht="15" customHeight="1">
      <c r="A235" s="25" t="s">
        <v>430</v>
      </c>
      <c r="B235" s="26">
        <v>2</v>
      </c>
      <c r="C235" s="25" t="s">
        <v>432</v>
      </c>
      <c r="D235" s="27" t="s">
        <v>155</v>
      </c>
      <c r="E235" s="27">
        <v>77.540000000000006</v>
      </c>
      <c r="F235" s="20">
        <f t="shared" si="53"/>
        <v>79.736000000000004</v>
      </c>
      <c r="G235" s="19">
        <f t="shared" ref="G235:G238" si="65">RANK(F235,$F$234:$F$238)</f>
        <v>5</v>
      </c>
      <c r="H235" s="16"/>
      <c r="I235" s="16" t="str">
        <f t="shared" si="54"/>
        <v>及格</v>
      </c>
      <c r="J235" s="16" t="str">
        <f t="shared" si="63"/>
        <v/>
      </c>
      <c r="K235" s="21" t="s">
        <v>670</v>
      </c>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c r="HC235" s="2"/>
      <c r="HD235" s="2"/>
      <c r="HE235" s="2"/>
      <c r="HF235" s="2"/>
      <c r="HG235" s="2"/>
      <c r="HH235" s="2"/>
      <c r="HI235" s="2"/>
      <c r="HJ235" s="2"/>
      <c r="HK235" s="2"/>
      <c r="HL235" s="2"/>
      <c r="HM235" s="2"/>
      <c r="HN235" s="2"/>
      <c r="HO235" s="2"/>
      <c r="HP235" s="2"/>
      <c r="HQ235" s="2"/>
      <c r="HR235" s="2"/>
      <c r="HS235" s="2"/>
      <c r="HT235" s="2"/>
      <c r="HU235" s="2"/>
      <c r="HV235" s="2"/>
      <c r="HW235" s="2"/>
      <c r="HX235" s="2"/>
      <c r="HY235" s="2"/>
      <c r="HZ235" s="2"/>
      <c r="IA235" s="2"/>
      <c r="IB235" s="2"/>
      <c r="IC235" s="2"/>
      <c r="ID235" s="2"/>
      <c r="IE235" s="2"/>
      <c r="IF235" s="2"/>
      <c r="IG235" s="2"/>
      <c r="IH235" s="2"/>
      <c r="II235" s="2"/>
      <c r="IJ235" s="2"/>
      <c r="IK235" s="2"/>
      <c r="IL235" s="2"/>
      <c r="IM235" s="2"/>
    </row>
    <row r="236" spans="1:247" s="3" customFormat="1" ht="15" customHeight="1">
      <c r="A236" s="25" t="s">
        <v>430</v>
      </c>
      <c r="B236" s="26">
        <v>2</v>
      </c>
      <c r="C236" s="25" t="s">
        <v>433</v>
      </c>
      <c r="D236" s="27" t="s">
        <v>204</v>
      </c>
      <c r="E236" s="27">
        <v>85.54</v>
      </c>
      <c r="F236" s="20">
        <f t="shared" si="53"/>
        <v>82.816000000000003</v>
      </c>
      <c r="G236" s="19">
        <f t="shared" si="65"/>
        <v>3</v>
      </c>
      <c r="H236" s="16"/>
      <c r="I236" s="16" t="str">
        <f t="shared" si="54"/>
        <v>及格</v>
      </c>
      <c r="J236" s="16" t="str">
        <f t="shared" si="63"/>
        <v/>
      </c>
      <c r="K236" s="21" t="s">
        <v>670</v>
      </c>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c r="HC236" s="2"/>
      <c r="HD236" s="2"/>
      <c r="HE236" s="2"/>
      <c r="HF236" s="2"/>
      <c r="HG236" s="2"/>
      <c r="HH236" s="2"/>
      <c r="HI236" s="2"/>
      <c r="HJ236" s="2"/>
      <c r="HK236" s="2"/>
      <c r="HL236" s="2"/>
      <c r="HM236" s="2"/>
      <c r="HN236" s="2"/>
      <c r="HO236" s="2"/>
      <c r="HP236" s="2"/>
      <c r="HQ236" s="2"/>
      <c r="HR236" s="2"/>
      <c r="HS236" s="2"/>
      <c r="HT236" s="2"/>
      <c r="HU236" s="2"/>
      <c r="HV236" s="2"/>
      <c r="HW236" s="2"/>
      <c r="HX236" s="2"/>
      <c r="HY236" s="2"/>
      <c r="HZ236" s="2"/>
      <c r="IA236" s="2"/>
      <c r="IB236" s="2"/>
      <c r="IC236" s="2"/>
      <c r="ID236" s="2"/>
      <c r="IE236" s="2"/>
      <c r="IF236" s="2"/>
      <c r="IG236" s="2"/>
      <c r="IH236" s="2"/>
      <c r="II236" s="2"/>
      <c r="IJ236" s="2"/>
      <c r="IK236" s="2"/>
      <c r="IL236" s="2"/>
      <c r="IM236" s="2"/>
    </row>
    <row r="237" spans="1:247" s="3" customFormat="1" ht="15" customHeight="1">
      <c r="A237" s="25" t="s">
        <v>430</v>
      </c>
      <c r="B237" s="26">
        <v>2</v>
      </c>
      <c r="C237" s="25" t="s">
        <v>434</v>
      </c>
      <c r="D237" s="27" t="s">
        <v>292</v>
      </c>
      <c r="E237" s="27">
        <v>85.93</v>
      </c>
      <c r="F237" s="20">
        <f t="shared" si="53"/>
        <v>82.852000000000004</v>
      </c>
      <c r="G237" s="19">
        <f t="shared" si="65"/>
        <v>2</v>
      </c>
      <c r="H237" s="16"/>
      <c r="I237" s="16" t="str">
        <f t="shared" si="54"/>
        <v>及格</v>
      </c>
      <c r="J237" s="16" t="str">
        <f t="shared" si="63"/>
        <v>是</v>
      </c>
      <c r="K237" s="21" t="s">
        <v>670</v>
      </c>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c r="HC237" s="2"/>
      <c r="HD237" s="2"/>
      <c r="HE237" s="2"/>
      <c r="HF237" s="2"/>
      <c r="HG237" s="2"/>
      <c r="HH237" s="2"/>
      <c r="HI237" s="2"/>
      <c r="HJ237" s="2"/>
      <c r="HK237" s="2"/>
      <c r="HL237" s="2"/>
      <c r="HM237" s="2"/>
      <c r="HN237" s="2"/>
      <c r="HO237" s="2"/>
      <c r="HP237" s="2"/>
      <c r="HQ237" s="2"/>
      <c r="HR237" s="2"/>
      <c r="HS237" s="2"/>
      <c r="HT237" s="2"/>
      <c r="HU237" s="2"/>
      <c r="HV237" s="2"/>
      <c r="HW237" s="2"/>
      <c r="HX237" s="2"/>
      <c r="HY237" s="2"/>
      <c r="HZ237" s="2"/>
      <c r="IA237" s="2"/>
      <c r="IB237" s="2"/>
      <c r="IC237" s="2"/>
      <c r="ID237" s="2"/>
      <c r="IE237" s="2"/>
      <c r="IF237" s="2"/>
      <c r="IG237" s="2"/>
      <c r="IH237" s="2"/>
      <c r="II237" s="2"/>
      <c r="IJ237" s="2"/>
      <c r="IK237" s="2"/>
      <c r="IL237" s="2"/>
      <c r="IM237" s="2"/>
    </row>
    <row r="238" spans="1:247" s="3" customFormat="1" ht="15" customHeight="1">
      <c r="A238" s="25" t="s">
        <v>430</v>
      </c>
      <c r="B238" s="26">
        <v>2</v>
      </c>
      <c r="C238" s="25" t="s">
        <v>435</v>
      </c>
      <c r="D238" s="27" t="s">
        <v>210</v>
      </c>
      <c r="E238" s="27">
        <v>83.39</v>
      </c>
      <c r="F238" s="20">
        <f t="shared" si="53"/>
        <v>80.635999999999996</v>
      </c>
      <c r="G238" s="19">
        <f t="shared" si="65"/>
        <v>4</v>
      </c>
      <c r="H238" s="16"/>
      <c r="I238" s="16" t="str">
        <f t="shared" si="54"/>
        <v>及格</v>
      </c>
      <c r="J238" s="16" t="str">
        <f t="shared" si="63"/>
        <v/>
      </c>
      <c r="K238" s="21" t="s">
        <v>670</v>
      </c>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c r="HC238" s="2"/>
      <c r="HD238" s="2"/>
      <c r="HE238" s="2"/>
      <c r="HF238" s="2"/>
      <c r="HG238" s="2"/>
      <c r="HH238" s="2"/>
      <c r="HI238" s="2"/>
      <c r="HJ238" s="2"/>
      <c r="HK238" s="2"/>
      <c r="HL238" s="2"/>
      <c r="HM238" s="2"/>
      <c r="HN238" s="2"/>
      <c r="HO238" s="2"/>
      <c r="HP238" s="2"/>
      <c r="HQ238" s="2"/>
      <c r="HR238" s="2"/>
      <c r="HS238" s="2"/>
      <c r="HT238" s="2"/>
      <c r="HU238" s="2"/>
      <c r="HV238" s="2"/>
      <c r="HW238" s="2"/>
      <c r="HX238" s="2"/>
      <c r="HY238" s="2"/>
      <c r="HZ238" s="2"/>
      <c r="IA238" s="2"/>
      <c r="IB238" s="2"/>
      <c r="IC238" s="2"/>
      <c r="ID238" s="2"/>
      <c r="IE238" s="2"/>
      <c r="IF238" s="2"/>
      <c r="IG238" s="2"/>
      <c r="IH238" s="2"/>
      <c r="II238" s="2"/>
      <c r="IJ238" s="2"/>
      <c r="IK238" s="2"/>
      <c r="IL238" s="2"/>
      <c r="IM238" s="2"/>
    </row>
    <row r="239" spans="1:247" s="3" customFormat="1" ht="15" customHeight="1">
      <c r="A239" s="25" t="s">
        <v>436</v>
      </c>
      <c r="B239" s="26">
        <v>1</v>
      </c>
      <c r="C239" s="25" t="s">
        <v>437</v>
      </c>
      <c r="D239" s="27" t="s">
        <v>394</v>
      </c>
      <c r="E239" s="27">
        <v>75.25</v>
      </c>
      <c r="F239" s="20">
        <f t="shared" si="53"/>
        <v>77.97999999999999</v>
      </c>
      <c r="G239" s="19">
        <f>RANK(F239,$F$239:$F$241)</f>
        <v>2</v>
      </c>
      <c r="H239" s="16"/>
      <c r="I239" s="16" t="str">
        <f t="shared" si="54"/>
        <v>及格</v>
      </c>
      <c r="J239" s="16" t="str">
        <f>IF(AND(G239&lt;=1,I239="及格"),"是","")</f>
        <v/>
      </c>
      <c r="K239" s="21" t="s">
        <v>670</v>
      </c>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c r="IM239" s="2"/>
    </row>
    <row r="240" spans="1:247" s="3" customFormat="1" ht="15" customHeight="1">
      <c r="A240" s="25" t="s">
        <v>436</v>
      </c>
      <c r="B240" s="26">
        <v>1</v>
      </c>
      <c r="C240" s="25" t="s">
        <v>438</v>
      </c>
      <c r="D240" s="27" t="s">
        <v>157</v>
      </c>
      <c r="E240" s="27">
        <v>82.29</v>
      </c>
      <c r="F240" s="20">
        <f t="shared" si="53"/>
        <v>80.316000000000003</v>
      </c>
      <c r="G240" s="19">
        <f t="shared" ref="G240:G241" si="66">RANK(F240,$F$239:$F$241)</f>
        <v>1</v>
      </c>
      <c r="H240" s="16"/>
      <c r="I240" s="16" t="str">
        <f t="shared" si="54"/>
        <v>及格</v>
      </c>
      <c r="J240" s="16" t="str">
        <f>IF(AND(G240&lt;=1,I240="及格"),"是","")</f>
        <v>是</v>
      </c>
      <c r="K240" s="21" t="s">
        <v>670</v>
      </c>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c r="HE240" s="2"/>
      <c r="HF240" s="2"/>
      <c r="HG240" s="2"/>
      <c r="HH240" s="2"/>
      <c r="HI240" s="2"/>
      <c r="HJ240" s="2"/>
      <c r="HK240" s="2"/>
      <c r="HL240" s="2"/>
      <c r="HM240" s="2"/>
      <c r="HN240" s="2"/>
      <c r="HO240" s="2"/>
      <c r="HP240" s="2"/>
      <c r="HQ240" s="2"/>
      <c r="HR240" s="2"/>
      <c r="HS240" s="2"/>
      <c r="HT240" s="2"/>
      <c r="HU240" s="2"/>
      <c r="HV240" s="2"/>
      <c r="HW240" s="2"/>
      <c r="HX240" s="2"/>
      <c r="HY240" s="2"/>
      <c r="HZ240" s="2"/>
      <c r="IA240" s="2"/>
      <c r="IB240" s="2"/>
      <c r="IC240" s="2"/>
      <c r="ID240" s="2"/>
      <c r="IE240" s="2"/>
      <c r="IF240" s="2"/>
      <c r="IG240" s="2"/>
      <c r="IH240" s="2"/>
      <c r="II240" s="2"/>
      <c r="IJ240" s="2"/>
      <c r="IK240" s="2"/>
      <c r="IL240" s="2"/>
      <c r="IM240" s="2"/>
    </row>
    <row r="241" spans="1:247" s="3" customFormat="1" ht="15" customHeight="1">
      <c r="A241" s="25" t="s">
        <v>436</v>
      </c>
      <c r="B241" s="26">
        <v>1</v>
      </c>
      <c r="C241" s="25" t="s">
        <v>439</v>
      </c>
      <c r="D241" s="27" t="s">
        <v>234</v>
      </c>
      <c r="E241" s="27">
        <v>0</v>
      </c>
      <c r="F241" s="20">
        <f t="shared" si="53"/>
        <v>44.4</v>
      </c>
      <c r="G241" s="19">
        <f t="shared" si="66"/>
        <v>3</v>
      </c>
      <c r="H241" s="16" t="s">
        <v>668</v>
      </c>
      <c r="I241" s="16" t="str">
        <f t="shared" si="54"/>
        <v/>
      </c>
      <c r="J241" s="16" t="str">
        <f>IF(AND(G241&lt;=1,I241="及格"),"是","")</f>
        <v/>
      </c>
      <c r="K241" s="21" t="s">
        <v>670</v>
      </c>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c r="HC241" s="2"/>
      <c r="HD241" s="2"/>
      <c r="HE241" s="2"/>
      <c r="HF241" s="2"/>
      <c r="HG241" s="2"/>
      <c r="HH241" s="2"/>
      <c r="HI241" s="2"/>
      <c r="HJ241" s="2"/>
      <c r="HK241" s="2"/>
      <c r="HL241" s="2"/>
      <c r="HM241" s="2"/>
      <c r="HN241" s="2"/>
      <c r="HO241" s="2"/>
      <c r="HP241" s="2"/>
      <c r="HQ241" s="2"/>
      <c r="HR241" s="2"/>
      <c r="HS241" s="2"/>
      <c r="HT241" s="2"/>
      <c r="HU241" s="2"/>
      <c r="HV241" s="2"/>
      <c r="HW241" s="2"/>
      <c r="HX241" s="2"/>
      <c r="HY241" s="2"/>
      <c r="HZ241" s="2"/>
      <c r="IA241" s="2"/>
      <c r="IB241" s="2"/>
      <c r="IC241" s="2"/>
      <c r="ID241" s="2"/>
      <c r="IE241" s="2"/>
      <c r="IF241" s="2"/>
      <c r="IG241" s="2"/>
      <c r="IH241" s="2"/>
      <c r="II241" s="2"/>
      <c r="IJ241" s="2"/>
      <c r="IK241" s="2"/>
      <c r="IL241" s="2"/>
      <c r="IM241" s="2"/>
    </row>
    <row r="242" spans="1:247" s="3" customFormat="1" ht="15" customHeight="1">
      <c r="A242" s="25" t="s">
        <v>440</v>
      </c>
      <c r="B242" s="26">
        <v>4</v>
      </c>
      <c r="C242" s="25" t="s">
        <v>441</v>
      </c>
      <c r="D242" s="27" t="s">
        <v>442</v>
      </c>
      <c r="E242" s="27">
        <v>84.79</v>
      </c>
      <c r="F242" s="20">
        <f t="shared" si="53"/>
        <v>86.236000000000004</v>
      </c>
      <c r="G242" s="19">
        <f>RANK(F242,$F$242:$F$251)</f>
        <v>1</v>
      </c>
      <c r="H242" s="16"/>
      <c r="I242" s="16" t="str">
        <f t="shared" si="54"/>
        <v>及格</v>
      </c>
      <c r="J242" s="16" t="str">
        <f t="shared" ref="J242:J251" si="67">IF(AND(G242&lt;=4,I242="及格"),"是","")</f>
        <v>是</v>
      </c>
      <c r="K242" s="21" t="s">
        <v>670</v>
      </c>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c r="HC242" s="2"/>
      <c r="HD242" s="2"/>
      <c r="HE242" s="2"/>
      <c r="HF242" s="2"/>
      <c r="HG242" s="2"/>
      <c r="HH242" s="2"/>
      <c r="HI242" s="2"/>
      <c r="HJ242" s="2"/>
      <c r="HK242" s="2"/>
      <c r="HL242" s="2"/>
      <c r="HM242" s="2"/>
      <c r="HN242" s="2"/>
      <c r="HO242" s="2"/>
      <c r="HP242" s="2"/>
      <c r="HQ242" s="2"/>
      <c r="HR242" s="2"/>
      <c r="HS242" s="2"/>
      <c r="HT242" s="2"/>
      <c r="HU242" s="2"/>
      <c r="HV242" s="2"/>
      <c r="HW242" s="2"/>
      <c r="HX242" s="2"/>
      <c r="HY242" s="2"/>
      <c r="HZ242" s="2"/>
      <c r="IA242" s="2"/>
      <c r="IB242" s="2"/>
      <c r="IC242" s="2"/>
      <c r="ID242" s="2"/>
      <c r="IE242" s="2"/>
      <c r="IF242" s="2"/>
      <c r="IG242" s="2"/>
      <c r="IH242" s="2"/>
      <c r="II242" s="2"/>
      <c r="IJ242" s="2"/>
      <c r="IK242" s="2"/>
      <c r="IL242" s="2"/>
      <c r="IM242" s="2"/>
    </row>
    <row r="243" spans="1:247" s="3" customFormat="1" ht="15" customHeight="1">
      <c r="A243" s="25" t="s">
        <v>440</v>
      </c>
      <c r="B243" s="26">
        <v>4</v>
      </c>
      <c r="C243" s="25" t="s">
        <v>443</v>
      </c>
      <c r="D243" s="27" t="s">
        <v>444</v>
      </c>
      <c r="E243" s="27">
        <v>82</v>
      </c>
      <c r="F243" s="20">
        <f t="shared" si="53"/>
        <v>83.92</v>
      </c>
      <c r="G243" s="19">
        <f t="shared" ref="G243:G251" si="68">RANK(F243,$F$242:$F$251)</f>
        <v>2</v>
      </c>
      <c r="H243" s="16"/>
      <c r="I243" s="16" t="str">
        <f t="shared" si="54"/>
        <v>及格</v>
      </c>
      <c r="J243" s="16" t="str">
        <f t="shared" si="67"/>
        <v>是</v>
      </c>
      <c r="K243" s="21" t="s">
        <v>670</v>
      </c>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c r="HC243" s="2"/>
      <c r="HD243" s="2"/>
      <c r="HE243" s="2"/>
      <c r="HF243" s="2"/>
      <c r="HG243" s="2"/>
      <c r="HH243" s="2"/>
      <c r="HI243" s="2"/>
      <c r="HJ243" s="2"/>
      <c r="HK243" s="2"/>
      <c r="HL243" s="2"/>
      <c r="HM243" s="2"/>
      <c r="HN243" s="2"/>
      <c r="HO243" s="2"/>
      <c r="HP243" s="2"/>
      <c r="HQ243" s="2"/>
      <c r="HR243" s="2"/>
      <c r="HS243" s="2"/>
      <c r="HT243" s="2"/>
      <c r="HU243" s="2"/>
      <c r="HV243" s="2"/>
      <c r="HW243" s="2"/>
      <c r="HX243" s="2"/>
      <c r="HY243" s="2"/>
      <c r="HZ243" s="2"/>
      <c r="IA243" s="2"/>
      <c r="IB243" s="2"/>
      <c r="IC243" s="2"/>
      <c r="ID243" s="2"/>
      <c r="IE243" s="2"/>
      <c r="IF243" s="2"/>
      <c r="IG243" s="2"/>
      <c r="IH243" s="2"/>
      <c r="II243" s="2"/>
      <c r="IJ243" s="2"/>
      <c r="IK243" s="2"/>
      <c r="IL243" s="2"/>
      <c r="IM243" s="2"/>
    </row>
    <row r="244" spans="1:247" s="3" customFormat="1" ht="15" customHeight="1">
      <c r="A244" s="25" t="s">
        <v>440</v>
      </c>
      <c r="B244" s="26">
        <v>4</v>
      </c>
      <c r="C244" s="25" t="s">
        <v>445</v>
      </c>
      <c r="D244" s="27" t="s">
        <v>150</v>
      </c>
      <c r="E244" s="27">
        <v>84.32</v>
      </c>
      <c r="F244" s="20">
        <f t="shared" si="53"/>
        <v>83.888000000000005</v>
      </c>
      <c r="G244" s="19">
        <f t="shared" si="68"/>
        <v>3</v>
      </c>
      <c r="H244" s="16"/>
      <c r="I244" s="16" t="str">
        <f t="shared" si="54"/>
        <v>及格</v>
      </c>
      <c r="J244" s="16" t="str">
        <f t="shared" si="67"/>
        <v>是</v>
      </c>
      <c r="K244" s="21" t="s">
        <v>670</v>
      </c>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c r="HC244" s="2"/>
      <c r="HD244" s="2"/>
      <c r="HE244" s="2"/>
      <c r="HF244" s="2"/>
      <c r="HG244" s="2"/>
      <c r="HH244" s="2"/>
      <c r="HI244" s="2"/>
      <c r="HJ244" s="2"/>
      <c r="HK244" s="2"/>
      <c r="HL244" s="2"/>
      <c r="HM244" s="2"/>
      <c r="HN244" s="2"/>
      <c r="HO244" s="2"/>
      <c r="HP244" s="2"/>
      <c r="HQ244" s="2"/>
      <c r="HR244" s="2"/>
      <c r="HS244" s="2"/>
      <c r="HT244" s="2"/>
      <c r="HU244" s="2"/>
      <c r="HV244" s="2"/>
      <c r="HW244" s="2"/>
      <c r="HX244" s="2"/>
      <c r="HY244" s="2"/>
      <c r="HZ244" s="2"/>
      <c r="IA244" s="2"/>
      <c r="IB244" s="2"/>
      <c r="IC244" s="2"/>
      <c r="ID244" s="2"/>
      <c r="IE244" s="2"/>
      <c r="IF244" s="2"/>
      <c r="IG244" s="2"/>
      <c r="IH244" s="2"/>
      <c r="II244" s="2"/>
      <c r="IJ244" s="2"/>
      <c r="IK244" s="2"/>
      <c r="IL244" s="2"/>
      <c r="IM244" s="2"/>
    </row>
    <row r="245" spans="1:247" s="3" customFormat="1" ht="15" customHeight="1">
      <c r="A245" s="25" t="s">
        <v>440</v>
      </c>
      <c r="B245" s="26">
        <v>4</v>
      </c>
      <c r="C245" s="25" t="s">
        <v>446</v>
      </c>
      <c r="D245" s="27" t="s">
        <v>217</v>
      </c>
      <c r="E245" s="27">
        <v>76.64</v>
      </c>
      <c r="F245" s="20">
        <f t="shared" si="53"/>
        <v>80.456000000000003</v>
      </c>
      <c r="G245" s="19">
        <f t="shared" si="68"/>
        <v>8</v>
      </c>
      <c r="H245" s="16"/>
      <c r="I245" s="16" t="str">
        <f t="shared" si="54"/>
        <v>及格</v>
      </c>
      <c r="J245" s="16" t="str">
        <f t="shared" si="67"/>
        <v/>
      </c>
      <c r="K245" s="21" t="s">
        <v>670</v>
      </c>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c r="HE245" s="2"/>
      <c r="HF245" s="2"/>
      <c r="HG245" s="2"/>
      <c r="HH245" s="2"/>
      <c r="HI245" s="2"/>
      <c r="HJ245" s="2"/>
      <c r="HK245" s="2"/>
      <c r="HL245" s="2"/>
      <c r="HM245" s="2"/>
      <c r="HN245" s="2"/>
      <c r="HO245" s="2"/>
      <c r="HP245" s="2"/>
      <c r="HQ245" s="2"/>
      <c r="HR245" s="2"/>
      <c r="HS245" s="2"/>
      <c r="HT245" s="2"/>
      <c r="HU245" s="2"/>
      <c r="HV245" s="2"/>
      <c r="HW245" s="2"/>
      <c r="HX245" s="2"/>
      <c r="HY245" s="2"/>
      <c r="HZ245" s="2"/>
      <c r="IA245" s="2"/>
      <c r="IB245" s="2"/>
      <c r="IC245" s="2"/>
      <c r="ID245" s="2"/>
      <c r="IE245" s="2"/>
      <c r="IF245" s="2"/>
      <c r="IG245" s="2"/>
      <c r="IH245" s="2"/>
      <c r="II245" s="2"/>
      <c r="IJ245" s="2"/>
      <c r="IK245" s="2"/>
      <c r="IL245" s="2"/>
      <c r="IM245" s="2"/>
    </row>
    <row r="246" spans="1:247" s="3" customFormat="1" ht="15" customHeight="1">
      <c r="A246" s="25" t="s">
        <v>440</v>
      </c>
      <c r="B246" s="26">
        <v>4</v>
      </c>
      <c r="C246" s="25" t="s">
        <v>447</v>
      </c>
      <c r="D246" s="27" t="s">
        <v>153</v>
      </c>
      <c r="E246" s="27">
        <v>81.5</v>
      </c>
      <c r="F246" s="20">
        <f t="shared" si="53"/>
        <v>81.92</v>
      </c>
      <c r="G246" s="19">
        <f t="shared" si="68"/>
        <v>4</v>
      </c>
      <c r="H246" s="16"/>
      <c r="I246" s="16" t="str">
        <f t="shared" si="54"/>
        <v>及格</v>
      </c>
      <c r="J246" s="16" t="str">
        <f t="shared" si="67"/>
        <v>是</v>
      </c>
      <c r="K246" s="21" t="s">
        <v>670</v>
      </c>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row>
    <row r="247" spans="1:247" s="3" customFormat="1" ht="15" customHeight="1">
      <c r="A247" s="25" t="s">
        <v>440</v>
      </c>
      <c r="B247" s="26">
        <v>4</v>
      </c>
      <c r="C247" s="25" t="s">
        <v>448</v>
      </c>
      <c r="D247" s="27" t="s">
        <v>155</v>
      </c>
      <c r="E247" s="27">
        <v>79.11</v>
      </c>
      <c r="F247" s="20">
        <f t="shared" si="53"/>
        <v>80.364000000000004</v>
      </c>
      <c r="G247" s="19">
        <f t="shared" si="68"/>
        <v>9</v>
      </c>
      <c r="H247" s="16"/>
      <c r="I247" s="16" t="str">
        <f t="shared" si="54"/>
        <v>及格</v>
      </c>
      <c r="J247" s="16" t="str">
        <f t="shared" si="67"/>
        <v/>
      </c>
      <c r="K247" s="21" t="s">
        <v>670</v>
      </c>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c r="HC247" s="2"/>
      <c r="HD247" s="2"/>
      <c r="HE247" s="2"/>
      <c r="HF247" s="2"/>
      <c r="HG247" s="2"/>
      <c r="HH247" s="2"/>
      <c r="HI247" s="2"/>
      <c r="HJ247" s="2"/>
      <c r="HK247" s="2"/>
      <c r="HL247" s="2"/>
      <c r="HM247" s="2"/>
      <c r="HN247" s="2"/>
      <c r="HO247" s="2"/>
      <c r="HP247" s="2"/>
      <c r="HQ247" s="2"/>
      <c r="HR247" s="2"/>
      <c r="HS247" s="2"/>
      <c r="HT247" s="2"/>
      <c r="HU247" s="2"/>
      <c r="HV247" s="2"/>
      <c r="HW247" s="2"/>
      <c r="HX247" s="2"/>
      <c r="HY247" s="2"/>
      <c r="HZ247" s="2"/>
      <c r="IA247" s="2"/>
      <c r="IB247" s="2"/>
      <c r="IC247" s="2"/>
      <c r="ID247" s="2"/>
      <c r="IE247" s="2"/>
      <c r="IF247" s="2"/>
      <c r="IG247" s="2"/>
      <c r="IH247" s="2"/>
      <c r="II247" s="2"/>
      <c r="IJ247" s="2"/>
      <c r="IK247" s="2"/>
      <c r="IL247" s="2"/>
      <c r="IM247" s="2"/>
    </row>
    <row r="248" spans="1:247" s="3" customFormat="1" ht="15" customHeight="1">
      <c r="A248" s="25" t="s">
        <v>440</v>
      </c>
      <c r="B248" s="26">
        <v>4</v>
      </c>
      <c r="C248" s="25" t="s">
        <v>449</v>
      </c>
      <c r="D248" s="27" t="s">
        <v>292</v>
      </c>
      <c r="E248" s="27">
        <v>81.569999999999993</v>
      </c>
      <c r="F248" s="20">
        <f t="shared" si="53"/>
        <v>81.108000000000004</v>
      </c>
      <c r="G248" s="19">
        <f t="shared" si="68"/>
        <v>6</v>
      </c>
      <c r="H248" s="16"/>
      <c r="I248" s="16" t="str">
        <f t="shared" si="54"/>
        <v>及格</v>
      </c>
      <c r="J248" s="16" t="str">
        <f t="shared" si="67"/>
        <v/>
      </c>
      <c r="K248" s="21" t="s">
        <v>670</v>
      </c>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row>
    <row r="249" spans="1:247" s="3" customFormat="1" ht="15" customHeight="1">
      <c r="A249" s="25" t="s">
        <v>440</v>
      </c>
      <c r="B249" s="26">
        <v>4</v>
      </c>
      <c r="C249" s="25" t="s">
        <v>450</v>
      </c>
      <c r="D249" s="27" t="s">
        <v>287</v>
      </c>
      <c r="E249" s="27">
        <v>83.75</v>
      </c>
      <c r="F249" s="20">
        <f t="shared" si="53"/>
        <v>81.5</v>
      </c>
      <c r="G249" s="19">
        <f t="shared" si="68"/>
        <v>5</v>
      </c>
      <c r="H249" s="16"/>
      <c r="I249" s="16" t="str">
        <f t="shared" si="54"/>
        <v>及格</v>
      </c>
      <c r="J249" s="16" t="str">
        <f t="shared" si="67"/>
        <v/>
      </c>
      <c r="K249" s="21" t="s">
        <v>670</v>
      </c>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c r="HC249" s="2"/>
      <c r="HD249" s="2"/>
      <c r="HE249" s="2"/>
      <c r="HF249" s="2"/>
      <c r="HG249" s="2"/>
      <c r="HH249" s="2"/>
      <c r="HI249" s="2"/>
      <c r="HJ249" s="2"/>
      <c r="HK249" s="2"/>
      <c r="HL249" s="2"/>
      <c r="HM249" s="2"/>
      <c r="HN249" s="2"/>
      <c r="HO249" s="2"/>
      <c r="HP249" s="2"/>
      <c r="HQ249" s="2"/>
      <c r="HR249" s="2"/>
      <c r="HS249" s="2"/>
      <c r="HT249" s="2"/>
      <c r="HU249" s="2"/>
      <c r="HV249" s="2"/>
      <c r="HW249" s="2"/>
      <c r="HX249" s="2"/>
      <c r="HY249" s="2"/>
      <c r="HZ249" s="2"/>
      <c r="IA249" s="2"/>
      <c r="IB249" s="2"/>
      <c r="IC249" s="2"/>
      <c r="ID249" s="2"/>
      <c r="IE249" s="2"/>
      <c r="IF249" s="2"/>
      <c r="IG249" s="2"/>
      <c r="IH249" s="2"/>
      <c r="II249" s="2"/>
      <c r="IJ249" s="2"/>
      <c r="IK249" s="2"/>
      <c r="IL249" s="2"/>
      <c r="IM249" s="2"/>
    </row>
    <row r="250" spans="1:247" s="3" customFormat="1" ht="15" customHeight="1">
      <c r="A250" s="25" t="s">
        <v>440</v>
      </c>
      <c r="B250" s="26">
        <v>4</v>
      </c>
      <c r="C250" s="25" t="s">
        <v>451</v>
      </c>
      <c r="D250" s="27" t="s">
        <v>287</v>
      </c>
      <c r="E250" s="27">
        <v>81.93</v>
      </c>
      <c r="F250" s="20">
        <f t="shared" si="53"/>
        <v>80.772000000000006</v>
      </c>
      <c r="G250" s="19">
        <f t="shared" si="68"/>
        <v>7</v>
      </c>
      <c r="H250" s="16"/>
      <c r="I250" s="16" t="str">
        <f t="shared" si="54"/>
        <v>及格</v>
      </c>
      <c r="J250" s="16" t="str">
        <f t="shared" si="67"/>
        <v/>
      </c>
      <c r="K250" s="21" t="s">
        <v>670</v>
      </c>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c r="HC250" s="2"/>
      <c r="HD250" s="2"/>
      <c r="HE250" s="2"/>
      <c r="HF250" s="2"/>
      <c r="HG250" s="2"/>
      <c r="HH250" s="2"/>
      <c r="HI250" s="2"/>
      <c r="HJ250" s="2"/>
      <c r="HK250" s="2"/>
      <c r="HL250" s="2"/>
      <c r="HM250" s="2"/>
      <c r="HN250" s="2"/>
      <c r="HO250" s="2"/>
      <c r="HP250" s="2"/>
      <c r="HQ250" s="2"/>
      <c r="HR250" s="2"/>
      <c r="HS250" s="2"/>
      <c r="HT250" s="2"/>
      <c r="HU250" s="2"/>
      <c r="HV250" s="2"/>
      <c r="HW250" s="2"/>
      <c r="HX250" s="2"/>
      <c r="HY250" s="2"/>
      <c r="HZ250" s="2"/>
      <c r="IA250" s="2"/>
      <c r="IB250" s="2"/>
      <c r="IC250" s="2"/>
      <c r="ID250" s="2"/>
      <c r="IE250" s="2"/>
      <c r="IF250" s="2"/>
      <c r="IG250" s="2"/>
      <c r="IH250" s="2"/>
      <c r="II250" s="2"/>
      <c r="IJ250" s="2"/>
      <c r="IK250" s="2"/>
      <c r="IL250" s="2"/>
      <c r="IM250" s="2"/>
    </row>
    <row r="251" spans="1:247" s="3" customFormat="1" ht="15" customHeight="1">
      <c r="A251" s="25" t="s">
        <v>440</v>
      </c>
      <c r="B251" s="26">
        <v>4</v>
      </c>
      <c r="C251" s="25" t="s">
        <v>452</v>
      </c>
      <c r="D251" s="27" t="s">
        <v>394</v>
      </c>
      <c r="E251" s="27">
        <v>76.430000000000007</v>
      </c>
      <c r="F251" s="20">
        <f t="shared" si="53"/>
        <v>78.451999999999998</v>
      </c>
      <c r="G251" s="19">
        <f t="shared" si="68"/>
        <v>10</v>
      </c>
      <c r="H251" s="16"/>
      <c r="I251" s="16" t="str">
        <f t="shared" si="54"/>
        <v>及格</v>
      </c>
      <c r="J251" s="16" t="str">
        <f t="shared" si="67"/>
        <v/>
      </c>
      <c r="K251" s="21" t="s">
        <v>670</v>
      </c>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c r="HC251" s="2"/>
      <c r="HD251" s="2"/>
      <c r="HE251" s="2"/>
      <c r="HF251" s="2"/>
      <c r="HG251" s="2"/>
      <c r="HH251" s="2"/>
      <c r="HI251" s="2"/>
      <c r="HJ251" s="2"/>
      <c r="HK251" s="2"/>
      <c r="HL251" s="2"/>
      <c r="HM251" s="2"/>
      <c r="HN251" s="2"/>
      <c r="HO251" s="2"/>
      <c r="HP251" s="2"/>
      <c r="HQ251" s="2"/>
      <c r="HR251" s="2"/>
      <c r="HS251" s="2"/>
      <c r="HT251" s="2"/>
      <c r="HU251" s="2"/>
      <c r="HV251" s="2"/>
      <c r="HW251" s="2"/>
      <c r="HX251" s="2"/>
      <c r="HY251" s="2"/>
      <c r="HZ251" s="2"/>
      <c r="IA251" s="2"/>
      <c r="IB251" s="2"/>
      <c r="IC251" s="2"/>
      <c r="ID251" s="2"/>
      <c r="IE251" s="2"/>
      <c r="IF251" s="2"/>
      <c r="IG251" s="2"/>
      <c r="IH251" s="2"/>
      <c r="II251" s="2"/>
      <c r="IJ251" s="2"/>
      <c r="IK251" s="2"/>
      <c r="IL251" s="2"/>
      <c r="IM251" s="2"/>
    </row>
    <row r="252" spans="1:247" s="3" customFormat="1" ht="15" customHeight="1">
      <c r="A252" s="25" t="s">
        <v>453</v>
      </c>
      <c r="B252" s="26">
        <v>2</v>
      </c>
      <c r="C252" s="25" t="s">
        <v>454</v>
      </c>
      <c r="D252" s="27" t="s">
        <v>455</v>
      </c>
      <c r="E252" s="27">
        <v>85.21</v>
      </c>
      <c r="F252" s="20">
        <f t="shared" si="53"/>
        <v>85.563999999999993</v>
      </c>
      <c r="G252" s="19">
        <f>RANK(F252,$F$252:$F$257)</f>
        <v>1</v>
      </c>
      <c r="H252" s="16"/>
      <c r="I252" s="16" t="str">
        <f t="shared" si="54"/>
        <v>及格</v>
      </c>
      <c r="J252" s="16" t="str">
        <f t="shared" ref="J252:J257" si="69">IF(AND(G252&lt;=2,I252="及格"),"是","")</f>
        <v>是</v>
      </c>
      <c r="K252" s="21" t="s">
        <v>670</v>
      </c>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c r="HC252" s="2"/>
      <c r="HD252" s="2"/>
      <c r="HE252" s="2"/>
      <c r="HF252" s="2"/>
      <c r="HG252" s="2"/>
      <c r="HH252" s="2"/>
      <c r="HI252" s="2"/>
      <c r="HJ252" s="2"/>
      <c r="HK252" s="2"/>
      <c r="HL252" s="2"/>
      <c r="HM252" s="2"/>
      <c r="HN252" s="2"/>
      <c r="HO252" s="2"/>
      <c r="HP252" s="2"/>
      <c r="HQ252" s="2"/>
      <c r="HR252" s="2"/>
      <c r="HS252" s="2"/>
      <c r="HT252" s="2"/>
      <c r="HU252" s="2"/>
      <c r="HV252" s="2"/>
      <c r="HW252" s="2"/>
      <c r="HX252" s="2"/>
      <c r="HY252" s="2"/>
      <c r="HZ252" s="2"/>
      <c r="IA252" s="2"/>
      <c r="IB252" s="2"/>
      <c r="IC252" s="2"/>
      <c r="ID252" s="2"/>
      <c r="IE252" s="2"/>
      <c r="IF252" s="2"/>
      <c r="IG252" s="2"/>
      <c r="IH252" s="2"/>
      <c r="II252" s="2"/>
      <c r="IJ252" s="2"/>
      <c r="IK252" s="2"/>
      <c r="IL252" s="2"/>
      <c r="IM252" s="2"/>
    </row>
    <row r="253" spans="1:247" s="3" customFormat="1" ht="15" customHeight="1">
      <c r="A253" s="25" t="s">
        <v>453</v>
      </c>
      <c r="B253" s="26">
        <v>2</v>
      </c>
      <c r="C253" s="25" t="s">
        <v>456</v>
      </c>
      <c r="D253" s="27" t="s">
        <v>457</v>
      </c>
      <c r="E253" s="27">
        <v>76.86</v>
      </c>
      <c r="F253" s="20">
        <f t="shared" si="53"/>
        <v>81.384</v>
      </c>
      <c r="G253" s="19">
        <f t="shared" ref="G253:G257" si="70">RANK(F253,$F$252:$F$257)</f>
        <v>2</v>
      </c>
      <c r="H253" s="16"/>
      <c r="I253" s="16" t="str">
        <f t="shared" si="54"/>
        <v>及格</v>
      </c>
      <c r="J253" s="16" t="str">
        <f t="shared" si="69"/>
        <v>是</v>
      </c>
      <c r="K253" s="21" t="s">
        <v>670</v>
      </c>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c r="HC253" s="2"/>
      <c r="HD253" s="2"/>
      <c r="HE253" s="2"/>
      <c r="HF253" s="2"/>
      <c r="HG253" s="2"/>
      <c r="HH253" s="2"/>
      <c r="HI253" s="2"/>
      <c r="HJ253" s="2"/>
      <c r="HK253" s="2"/>
      <c r="HL253" s="2"/>
      <c r="HM253" s="2"/>
      <c r="HN253" s="2"/>
      <c r="HO253" s="2"/>
      <c r="HP253" s="2"/>
      <c r="HQ253" s="2"/>
      <c r="HR253" s="2"/>
      <c r="HS253" s="2"/>
      <c r="HT253" s="2"/>
      <c r="HU253" s="2"/>
      <c r="HV253" s="2"/>
      <c r="HW253" s="2"/>
      <c r="HX253" s="2"/>
      <c r="HY253" s="2"/>
      <c r="HZ253" s="2"/>
      <c r="IA253" s="2"/>
      <c r="IB253" s="2"/>
      <c r="IC253" s="2"/>
      <c r="ID253" s="2"/>
      <c r="IE253" s="2"/>
      <c r="IF253" s="2"/>
      <c r="IG253" s="2"/>
      <c r="IH253" s="2"/>
      <c r="II253" s="2"/>
      <c r="IJ253" s="2"/>
      <c r="IK253" s="2"/>
      <c r="IL253" s="2"/>
      <c r="IM253" s="2"/>
    </row>
    <row r="254" spans="1:247" s="3" customFormat="1" ht="15" customHeight="1">
      <c r="A254" s="25" t="s">
        <v>453</v>
      </c>
      <c r="B254" s="26">
        <v>2</v>
      </c>
      <c r="C254" s="25" t="s">
        <v>458</v>
      </c>
      <c r="D254" s="27" t="s">
        <v>176</v>
      </c>
      <c r="E254" s="27">
        <v>80.930000000000007</v>
      </c>
      <c r="F254" s="20">
        <f t="shared" si="53"/>
        <v>80.492000000000004</v>
      </c>
      <c r="G254" s="19">
        <f t="shared" si="70"/>
        <v>3</v>
      </c>
      <c r="H254" s="16"/>
      <c r="I254" s="16" t="str">
        <f t="shared" si="54"/>
        <v>及格</v>
      </c>
      <c r="J254" s="16" t="str">
        <f t="shared" si="69"/>
        <v/>
      </c>
      <c r="K254" s="21" t="s">
        <v>670</v>
      </c>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c r="HC254" s="2"/>
      <c r="HD254" s="2"/>
      <c r="HE254" s="2"/>
      <c r="HF254" s="2"/>
      <c r="HG254" s="2"/>
      <c r="HH254" s="2"/>
      <c r="HI254" s="2"/>
      <c r="HJ254" s="2"/>
      <c r="HK254" s="2"/>
      <c r="HL254" s="2"/>
      <c r="HM254" s="2"/>
      <c r="HN254" s="2"/>
      <c r="HO254" s="2"/>
      <c r="HP254" s="2"/>
      <c r="HQ254" s="2"/>
      <c r="HR254" s="2"/>
      <c r="HS254" s="2"/>
      <c r="HT254" s="2"/>
      <c r="HU254" s="2"/>
      <c r="HV254" s="2"/>
      <c r="HW254" s="2"/>
      <c r="HX254" s="2"/>
      <c r="HY254" s="2"/>
      <c r="HZ254" s="2"/>
      <c r="IA254" s="2"/>
      <c r="IB254" s="2"/>
      <c r="IC254" s="2"/>
      <c r="ID254" s="2"/>
      <c r="IE254" s="2"/>
      <c r="IF254" s="2"/>
      <c r="IG254" s="2"/>
      <c r="IH254" s="2"/>
      <c r="II254" s="2"/>
      <c r="IJ254" s="2"/>
      <c r="IK254" s="2"/>
      <c r="IL254" s="2"/>
      <c r="IM254" s="2"/>
    </row>
    <row r="255" spans="1:247" s="3" customFormat="1" ht="15" customHeight="1">
      <c r="A255" s="25" t="s">
        <v>453</v>
      </c>
      <c r="B255" s="26">
        <v>2</v>
      </c>
      <c r="C255" s="25" t="s">
        <v>459</v>
      </c>
      <c r="D255" s="27" t="s">
        <v>193</v>
      </c>
      <c r="E255" s="27">
        <v>82.68</v>
      </c>
      <c r="F255" s="20">
        <f t="shared" si="53"/>
        <v>79.152000000000001</v>
      </c>
      <c r="G255" s="19">
        <f t="shared" si="70"/>
        <v>5</v>
      </c>
      <c r="H255" s="16"/>
      <c r="I255" s="16" t="str">
        <f t="shared" si="54"/>
        <v>及格</v>
      </c>
      <c r="J255" s="16" t="str">
        <f t="shared" si="69"/>
        <v/>
      </c>
      <c r="K255" s="21" t="s">
        <v>670</v>
      </c>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c r="HC255" s="2"/>
      <c r="HD255" s="2"/>
      <c r="HE255" s="2"/>
      <c r="HF255" s="2"/>
      <c r="HG255" s="2"/>
      <c r="HH255" s="2"/>
      <c r="HI255" s="2"/>
      <c r="HJ255" s="2"/>
      <c r="HK255" s="2"/>
      <c r="HL255" s="2"/>
      <c r="HM255" s="2"/>
      <c r="HN255" s="2"/>
      <c r="HO255" s="2"/>
      <c r="HP255" s="2"/>
      <c r="HQ255" s="2"/>
      <c r="HR255" s="2"/>
      <c r="HS255" s="2"/>
      <c r="HT255" s="2"/>
      <c r="HU255" s="2"/>
      <c r="HV255" s="2"/>
      <c r="HW255" s="2"/>
      <c r="HX255" s="2"/>
      <c r="HY255" s="2"/>
      <c r="HZ255" s="2"/>
      <c r="IA255" s="2"/>
      <c r="IB255" s="2"/>
      <c r="IC255" s="2"/>
      <c r="ID255" s="2"/>
      <c r="IE255" s="2"/>
      <c r="IF255" s="2"/>
      <c r="IG255" s="2"/>
      <c r="IH255" s="2"/>
      <c r="II255" s="2"/>
      <c r="IJ255" s="2"/>
      <c r="IK255" s="2"/>
      <c r="IL255" s="2"/>
      <c r="IM255" s="2"/>
    </row>
    <row r="256" spans="1:247" s="3" customFormat="1" ht="15" customHeight="1">
      <c r="A256" s="25" t="s">
        <v>453</v>
      </c>
      <c r="B256" s="26">
        <v>2</v>
      </c>
      <c r="C256" s="25" t="s">
        <v>460</v>
      </c>
      <c r="D256" s="27" t="s">
        <v>193</v>
      </c>
      <c r="E256" s="27">
        <v>85.61</v>
      </c>
      <c r="F256" s="20">
        <f t="shared" si="53"/>
        <v>80.323999999999998</v>
      </c>
      <c r="G256" s="19">
        <f t="shared" si="70"/>
        <v>4</v>
      </c>
      <c r="H256" s="16"/>
      <c r="I256" s="16" t="str">
        <f t="shared" si="54"/>
        <v>及格</v>
      </c>
      <c r="J256" s="16" t="str">
        <f t="shared" si="69"/>
        <v/>
      </c>
      <c r="K256" s="21" t="s">
        <v>670</v>
      </c>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c r="HC256" s="2"/>
      <c r="HD256" s="2"/>
      <c r="HE256" s="2"/>
      <c r="HF256" s="2"/>
      <c r="HG256" s="2"/>
      <c r="HH256" s="2"/>
      <c r="HI256" s="2"/>
      <c r="HJ256" s="2"/>
      <c r="HK256" s="2"/>
      <c r="HL256" s="2"/>
      <c r="HM256" s="2"/>
      <c r="HN256" s="2"/>
      <c r="HO256" s="2"/>
      <c r="HP256" s="2"/>
      <c r="HQ256" s="2"/>
      <c r="HR256" s="2"/>
      <c r="HS256" s="2"/>
      <c r="HT256" s="2"/>
      <c r="HU256" s="2"/>
      <c r="HV256" s="2"/>
      <c r="HW256" s="2"/>
      <c r="HX256" s="2"/>
      <c r="HY256" s="2"/>
      <c r="HZ256" s="2"/>
      <c r="IA256" s="2"/>
      <c r="IB256" s="2"/>
      <c r="IC256" s="2"/>
      <c r="ID256" s="2"/>
      <c r="IE256" s="2"/>
      <c r="IF256" s="2"/>
      <c r="IG256" s="2"/>
      <c r="IH256" s="2"/>
      <c r="II256" s="2"/>
      <c r="IJ256" s="2"/>
      <c r="IK256" s="2"/>
      <c r="IL256" s="2"/>
      <c r="IM256" s="2"/>
    </row>
    <row r="257" spans="1:247" s="3" customFormat="1" ht="15" customHeight="1">
      <c r="A257" s="25" t="s">
        <v>453</v>
      </c>
      <c r="B257" s="26">
        <v>2</v>
      </c>
      <c r="C257" s="25" t="s">
        <v>461</v>
      </c>
      <c r="D257" s="27" t="s">
        <v>181</v>
      </c>
      <c r="E257" s="27">
        <v>79.430000000000007</v>
      </c>
      <c r="F257" s="20">
        <f t="shared" si="53"/>
        <v>77.731999999999999</v>
      </c>
      <c r="G257" s="19">
        <f t="shared" si="70"/>
        <v>6</v>
      </c>
      <c r="H257" s="16"/>
      <c r="I257" s="16" t="str">
        <f t="shared" si="54"/>
        <v>及格</v>
      </c>
      <c r="J257" s="16" t="str">
        <f t="shared" si="69"/>
        <v/>
      </c>
      <c r="K257" s="21" t="s">
        <v>670</v>
      </c>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row>
    <row r="258" spans="1:247" s="3" customFormat="1" ht="15" customHeight="1">
      <c r="A258" s="25" t="s">
        <v>462</v>
      </c>
      <c r="B258" s="26">
        <v>1</v>
      </c>
      <c r="C258" s="25" t="s">
        <v>463</v>
      </c>
      <c r="D258" s="27" t="s">
        <v>464</v>
      </c>
      <c r="E258" s="27">
        <v>82.57</v>
      </c>
      <c r="F258" s="20">
        <f t="shared" si="53"/>
        <v>84.628</v>
      </c>
      <c r="G258" s="19">
        <f>RANK(F258,$F$258:$F$260)</f>
        <v>2</v>
      </c>
      <c r="H258" s="16"/>
      <c r="I258" s="16" t="str">
        <f t="shared" si="54"/>
        <v>及格</v>
      </c>
      <c r="J258" s="16" t="str">
        <f t="shared" ref="J258:J289" si="71">IF(AND(G258&lt;=1,I258="及格"),"是","")</f>
        <v/>
      </c>
      <c r="K258" s="21" t="s">
        <v>670</v>
      </c>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c r="IM258" s="2"/>
    </row>
    <row r="259" spans="1:247" s="3" customFormat="1" ht="15" customHeight="1">
      <c r="A259" s="25" t="s">
        <v>462</v>
      </c>
      <c r="B259" s="26">
        <v>1</v>
      </c>
      <c r="C259" s="25" t="s">
        <v>465</v>
      </c>
      <c r="D259" s="27" t="s">
        <v>150</v>
      </c>
      <c r="E259" s="27">
        <v>87.93</v>
      </c>
      <c r="F259" s="20">
        <f t="shared" si="53"/>
        <v>85.331999999999994</v>
      </c>
      <c r="G259" s="19">
        <f t="shared" ref="G259:G260" si="72">RANK(F259,$F$258:$F$260)</f>
        <v>1</v>
      </c>
      <c r="H259" s="16"/>
      <c r="I259" s="16" t="str">
        <f t="shared" si="54"/>
        <v>及格</v>
      </c>
      <c r="J259" s="16" t="str">
        <f t="shared" si="71"/>
        <v>是</v>
      </c>
      <c r="K259" s="21" t="s">
        <v>670</v>
      </c>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c r="HC259" s="2"/>
      <c r="HD259" s="2"/>
      <c r="HE259" s="2"/>
      <c r="HF259" s="2"/>
      <c r="HG259" s="2"/>
      <c r="HH259" s="2"/>
      <c r="HI259" s="2"/>
      <c r="HJ259" s="2"/>
      <c r="HK259" s="2"/>
      <c r="HL259" s="2"/>
      <c r="HM259" s="2"/>
      <c r="HN259" s="2"/>
      <c r="HO259" s="2"/>
      <c r="HP259" s="2"/>
      <c r="HQ259" s="2"/>
      <c r="HR259" s="2"/>
      <c r="HS259" s="2"/>
      <c r="HT259" s="2"/>
      <c r="HU259" s="2"/>
      <c r="HV259" s="2"/>
      <c r="HW259" s="2"/>
      <c r="HX259" s="2"/>
      <c r="HY259" s="2"/>
      <c r="HZ259" s="2"/>
      <c r="IA259" s="2"/>
      <c r="IB259" s="2"/>
      <c r="IC259" s="2"/>
      <c r="ID259" s="2"/>
      <c r="IE259" s="2"/>
      <c r="IF259" s="2"/>
      <c r="IG259" s="2"/>
      <c r="IH259" s="2"/>
      <c r="II259" s="2"/>
      <c r="IJ259" s="2"/>
      <c r="IK259" s="2"/>
      <c r="IL259" s="2"/>
      <c r="IM259" s="2"/>
    </row>
    <row r="260" spans="1:247" s="3" customFormat="1" ht="15" customHeight="1">
      <c r="A260" s="25" t="s">
        <v>462</v>
      </c>
      <c r="B260" s="26">
        <v>1</v>
      </c>
      <c r="C260" s="25" t="s">
        <v>466</v>
      </c>
      <c r="D260" s="27" t="s">
        <v>114</v>
      </c>
      <c r="E260" s="27">
        <v>81.36</v>
      </c>
      <c r="F260" s="20">
        <f t="shared" ref="F260:F323" si="73">(D260*0.6)+(E260*0.4)</f>
        <v>79.343999999999994</v>
      </c>
      <c r="G260" s="19">
        <f t="shared" si="72"/>
        <v>3</v>
      </c>
      <c r="H260" s="16"/>
      <c r="I260" s="16" t="str">
        <f t="shared" ref="I260:I323" si="74">IF(F260&gt;=55,"及格","")</f>
        <v>及格</v>
      </c>
      <c r="J260" s="16" t="str">
        <f t="shared" si="71"/>
        <v/>
      </c>
      <c r="K260" s="21" t="s">
        <v>670</v>
      </c>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c r="HC260" s="2"/>
      <c r="HD260" s="2"/>
      <c r="HE260" s="2"/>
      <c r="HF260" s="2"/>
      <c r="HG260" s="2"/>
      <c r="HH260" s="2"/>
      <c r="HI260" s="2"/>
      <c r="HJ260" s="2"/>
      <c r="HK260" s="2"/>
      <c r="HL260" s="2"/>
      <c r="HM260" s="2"/>
      <c r="HN260" s="2"/>
      <c r="HO260" s="2"/>
      <c r="HP260" s="2"/>
      <c r="HQ260" s="2"/>
      <c r="HR260" s="2"/>
      <c r="HS260" s="2"/>
      <c r="HT260" s="2"/>
      <c r="HU260" s="2"/>
      <c r="HV260" s="2"/>
      <c r="HW260" s="2"/>
      <c r="HX260" s="2"/>
      <c r="HY260" s="2"/>
      <c r="HZ260" s="2"/>
      <c r="IA260" s="2"/>
      <c r="IB260" s="2"/>
      <c r="IC260" s="2"/>
      <c r="ID260" s="2"/>
      <c r="IE260" s="2"/>
      <c r="IF260" s="2"/>
      <c r="IG260" s="2"/>
      <c r="IH260" s="2"/>
      <c r="II260" s="2"/>
      <c r="IJ260" s="2"/>
      <c r="IK260" s="2"/>
      <c r="IL260" s="2"/>
      <c r="IM260" s="2"/>
    </row>
    <row r="261" spans="1:247" s="3" customFormat="1" ht="15" customHeight="1">
      <c r="A261" s="25" t="s">
        <v>467</v>
      </c>
      <c r="B261" s="26">
        <v>1</v>
      </c>
      <c r="C261" s="25" t="s">
        <v>468</v>
      </c>
      <c r="D261" s="27" t="s">
        <v>457</v>
      </c>
      <c r="E261" s="27">
        <v>85.32</v>
      </c>
      <c r="F261" s="20">
        <f t="shared" si="73"/>
        <v>84.768000000000001</v>
      </c>
      <c r="G261" s="19">
        <f>RANK(F261,$F$261:$F$263)</f>
        <v>1</v>
      </c>
      <c r="H261" s="16"/>
      <c r="I261" s="16" t="str">
        <f t="shared" si="74"/>
        <v>及格</v>
      </c>
      <c r="J261" s="16" t="str">
        <f t="shared" si="71"/>
        <v>是</v>
      </c>
      <c r="K261" s="21" t="s">
        <v>670</v>
      </c>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c r="HC261" s="2"/>
      <c r="HD261" s="2"/>
      <c r="HE261" s="2"/>
      <c r="HF261" s="2"/>
      <c r="HG261" s="2"/>
      <c r="HH261" s="2"/>
      <c r="HI261" s="2"/>
      <c r="HJ261" s="2"/>
      <c r="HK261" s="2"/>
      <c r="HL261" s="2"/>
      <c r="HM261" s="2"/>
      <c r="HN261" s="2"/>
      <c r="HO261" s="2"/>
      <c r="HP261" s="2"/>
      <c r="HQ261" s="2"/>
      <c r="HR261" s="2"/>
      <c r="HS261" s="2"/>
      <c r="HT261" s="2"/>
      <c r="HU261" s="2"/>
      <c r="HV261" s="2"/>
      <c r="HW261" s="2"/>
      <c r="HX261" s="2"/>
      <c r="HY261" s="2"/>
      <c r="HZ261" s="2"/>
      <c r="IA261" s="2"/>
      <c r="IB261" s="2"/>
      <c r="IC261" s="2"/>
      <c r="ID261" s="2"/>
      <c r="IE261" s="2"/>
      <c r="IF261" s="2"/>
      <c r="IG261" s="2"/>
      <c r="IH261" s="2"/>
      <c r="II261" s="2"/>
      <c r="IJ261" s="2"/>
      <c r="IK261" s="2"/>
      <c r="IL261" s="2"/>
      <c r="IM261" s="2"/>
    </row>
    <row r="262" spans="1:247" s="3" customFormat="1" ht="15" customHeight="1">
      <c r="A262" s="25" t="s">
        <v>467</v>
      </c>
      <c r="B262" s="26">
        <v>1</v>
      </c>
      <c r="C262" s="25" t="s">
        <v>469</v>
      </c>
      <c r="D262" s="27" t="s">
        <v>470</v>
      </c>
      <c r="E262" s="27">
        <v>79.319999999999993</v>
      </c>
      <c r="F262" s="20">
        <f t="shared" si="73"/>
        <v>81.168000000000006</v>
      </c>
      <c r="G262" s="19">
        <f t="shared" ref="G262:G263" si="75">RANK(F262,$F$261:$F$263)</f>
        <v>2</v>
      </c>
      <c r="H262" s="16"/>
      <c r="I262" s="16" t="str">
        <f t="shared" si="74"/>
        <v>及格</v>
      </c>
      <c r="J262" s="16" t="str">
        <f t="shared" si="71"/>
        <v/>
      </c>
      <c r="K262" s="21" t="s">
        <v>670</v>
      </c>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c r="HC262" s="2"/>
      <c r="HD262" s="2"/>
      <c r="HE262" s="2"/>
      <c r="HF262" s="2"/>
      <c r="HG262" s="2"/>
      <c r="HH262" s="2"/>
      <c r="HI262" s="2"/>
      <c r="HJ262" s="2"/>
      <c r="HK262" s="2"/>
      <c r="HL262" s="2"/>
      <c r="HM262" s="2"/>
      <c r="HN262" s="2"/>
      <c r="HO262" s="2"/>
      <c r="HP262" s="2"/>
      <c r="HQ262" s="2"/>
      <c r="HR262" s="2"/>
      <c r="HS262" s="2"/>
      <c r="HT262" s="2"/>
      <c r="HU262" s="2"/>
      <c r="HV262" s="2"/>
      <c r="HW262" s="2"/>
      <c r="HX262" s="2"/>
      <c r="HY262" s="2"/>
      <c r="HZ262" s="2"/>
      <c r="IA262" s="2"/>
      <c r="IB262" s="2"/>
      <c r="IC262" s="2"/>
      <c r="ID262" s="2"/>
      <c r="IE262" s="2"/>
      <c r="IF262" s="2"/>
      <c r="IG262" s="2"/>
      <c r="IH262" s="2"/>
      <c r="II262" s="2"/>
      <c r="IJ262" s="2"/>
      <c r="IK262" s="2"/>
      <c r="IL262" s="2"/>
      <c r="IM262" s="2"/>
    </row>
    <row r="263" spans="1:247" s="3" customFormat="1" ht="15" customHeight="1">
      <c r="A263" s="25" t="s">
        <v>467</v>
      </c>
      <c r="B263" s="26">
        <v>1</v>
      </c>
      <c r="C263" s="25" t="s">
        <v>471</v>
      </c>
      <c r="D263" s="27" t="s">
        <v>244</v>
      </c>
      <c r="E263" s="27">
        <v>0</v>
      </c>
      <c r="F263" s="20">
        <f t="shared" si="73"/>
        <v>47.52</v>
      </c>
      <c r="G263" s="19">
        <f t="shared" si="75"/>
        <v>3</v>
      </c>
      <c r="H263" s="16" t="s">
        <v>661</v>
      </c>
      <c r="I263" s="16" t="str">
        <f t="shared" si="74"/>
        <v/>
      </c>
      <c r="J263" s="16" t="str">
        <f t="shared" si="71"/>
        <v/>
      </c>
      <c r="K263" s="21" t="s">
        <v>670</v>
      </c>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c r="HC263" s="2"/>
      <c r="HD263" s="2"/>
      <c r="HE263" s="2"/>
      <c r="HF263" s="2"/>
      <c r="HG263" s="2"/>
      <c r="HH263" s="2"/>
      <c r="HI263" s="2"/>
      <c r="HJ263" s="2"/>
      <c r="HK263" s="2"/>
      <c r="HL263" s="2"/>
      <c r="HM263" s="2"/>
      <c r="HN263" s="2"/>
      <c r="HO263" s="2"/>
      <c r="HP263" s="2"/>
      <c r="HQ263" s="2"/>
      <c r="HR263" s="2"/>
      <c r="HS263" s="2"/>
      <c r="HT263" s="2"/>
      <c r="HU263" s="2"/>
      <c r="HV263" s="2"/>
      <c r="HW263" s="2"/>
      <c r="HX263" s="2"/>
      <c r="HY263" s="2"/>
      <c r="HZ263" s="2"/>
      <c r="IA263" s="2"/>
      <c r="IB263" s="2"/>
      <c r="IC263" s="2"/>
      <c r="ID263" s="2"/>
      <c r="IE263" s="2"/>
      <c r="IF263" s="2"/>
      <c r="IG263" s="2"/>
      <c r="IH263" s="2"/>
      <c r="II263" s="2"/>
      <c r="IJ263" s="2"/>
      <c r="IK263" s="2"/>
      <c r="IL263" s="2"/>
      <c r="IM263" s="2"/>
    </row>
    <row r="264" spans="1:247" s="3" customFormat="1" ht="15" customHeight="1">
      <c r="A264" s="25" t="s">
        <v>472</v>
      </c>
      <c r="B264" s="26">
        <v>1</v>
      </c>
      <c r="C264" s="25" t="s">
        <v>473</v>
      </c>
      <c r="D264" s="27" t="s">
        <v>210</v>
      </c>
      <c r="E264" s="27">
        <v>82.29</v>
      </c>
      <c r="F264" s="20">
        <f t="shared" si="73"/>
        <v>80.195999999999998</v>
      </c>
      <c r="G264" s="19">
        <f>RANK(F264,$F$264:$F$266)</f>
        <v>1</v>
      </c>
      <c r="H264" s="16"/>
      <c r="I264" s="16" t="str">
        <f t="shared" si="74"/>
        <v>及格</v>
      </c>
      <c r="J264" s="16" t="str">
        <f t="shared" si="71"/>
        <v>是</v>
      </c>
      <c r="K264" s="21" t="s">
        <v>670</v>
      </c>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c r="HC264" s="2"/>
      <c r="HD264" s="2"/>
      <c r="HE264" s="2"/>
      <c r="HF264" s="2"/>
      <c r="HG264" s="2"/>
      <c r="HH264" s="2"/>
      <c r="HI264" s="2"/>
      <c r="HJ264" s="2"/>
      <c r="HK264" s="2"/>
      <c r="HL264" s="2"/>
      <c r="HM264" s="2"/>
      <c r="HN264" s="2"/>
      <c r="HO264" s="2"/>
      <c r="HP264" s="2"/>
      <c r="HQ264" s="2"/>
      <c r="HR264" s="2"/>
      <c r="HS264" s="2"/>
      <c r="HT264" s="2"/>
      <c r="HU264" s="2"/>
      <c r="HV264" s="2"/>
      <c r="HW264" s="2"/>
      <c r="HX264" s="2"/>
      <c r="HY264" s="2"/>
      <c r="HZ264" s="2"/>
      <c r="IA264" s="2"/>
      <c r="IB264" s="2"/>
      <c r="IC264" s="2"/>
      <c r="ID264" s="2"/>
      <c r="IE264" s="2"/>
      <c r="IF264" s="2"/>
      <c r="IG264" s="2"/>
      <c r="IH264" s="2"/>
      <c r="II264" s="2"/>
      <c r="IJ264" s="2"/>
      <c r="IK264" s="2"/>
      <c r="IL264" s="2"/>
      <c r="IM264" s="2"/>
    </row>
    <row r="265" spans="1:247" s="3" customFormat="1" ht="15" customHeight="1">
      <c r="A265" s="25" t="s">
        <v>472</v>
      </c>
      <c r="B265" s="26">
        <v>1</v>
      </c>
      <c r="C265" s="25" t="s">
        <v>474</v>
      </c>
      <c r="D265" s="27" t="s">
        <v>295</v>
      </c>
      <c r="E265" s="27">
        <v>80.319999999999993</v>
      </c>
      <c r="F265" s="20">
        <f t="shared" si="73"/>
        <v>74.728000000000009</v>
      </c>
      <c r="G265" s="19">
        <f t="shared" ref="G265:G266" si="76">RANK(F265,$F$264:$F$266)</f>
        <v>2</v>
      </c>
      <c r="H265" s="16"/>
      <c r="I265" s="16" t="str">
        <f t="shared" si="74"/>
        <v>及格</v>
      </c>
      <c r="J265" s="16" t="str">
        <f t="shared" si="71"/>
        <v/>
      </c>
      <c r="K265" s="21" t="s">
        <v>670</v>
      </c>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c r="HC265" s="2"/>
      <c r="HD265" s="2"/>
      <c r="HE265" s="2"/>
      <c r="HF265" s="2"/>
      <c r="HG265" s="2"/>
      <c r="HH265" s="2"/>
      <c r="HI265" s="2"/>
      <c r="HJ265" s="2"/>
      <c r="HK265" s="2"/>
      <c r="HL265" s="2"/>
      <c r="HM265" s="2"/>
      <c r="HN265" s="2"/>
      <c r="HO265" s="2"/>
      <c r="HP265" s="2"/>
      <c r="HQ265" s="2"/>
      <c r="HR265" s="2"/>
      <c r="HS265" s="2"/>
      <c r="HT265" s="2"/>
      <c r="HU265" s="2"/>
      <c r="HV265" s="2"/>
      <c r="HW265" s="2"/>
      <c r="HX265" s="2"/>
      <c r="HY265" s="2"/>
      <c r="HZ265" s="2"/>
      <c r="IA265" s="2"/>
      <c r="IB265" s="2"/>
      <c r="IC265" s="2"/>
      <c r="ID265" s="2"/>
      <c r="IE265" s="2"/>
      <c r="IF265" s="2"/>
      <c r="IG265" s="2"/>
      <c r="IH265" s="2"/>
      <c r="II265" s="2"/>
      <c r="IJ265" s="2"/>
      <c r="IK265" s="2"/>
      <c r="IL265" s="2"/>
      <c r="IM265" s="2"/>
    </row>
    <row r="266" spans="1:247" s="3" customFormat="1" ht="15" customHeight="1">
      <c r="A266" s="25" t="s">
        <v>472</v>
      </c>
      <c r="B266" s="26">
        <v>1</v>
      </c>
      <c r="C266" s="25" t="s">
        <v>475</v>
      </c>
      <c r="D266" s="27">
        <v>64.400000000000006</v>
      </c>
      <c r="E266" s="27">
        <v>80.930000000000007</v>
      </c>
      <c r="F266" s="20">
        <f t="shared" si="73"/>
        <v>71.012</v>
      </c>
      <c r="G266" s="19">
        <f t="shared" si="76"/>
        <v>3</v>
      </c>
      <c r="H266" s="16"/>
      <c r="I266" s="16" t="str">
        <f t="shared" si="74"/>
        <v>及格</v>
      </c>
      <c r="J266" s="16" t="str">
        <f t="shared" si="71"/>
        <v/>
      </c>
      <c r="K266" s="21" t="s">
        <v>670</v>
      </c>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c r="HC266" s="2"/>
      <c r="HD266" s="2"/>
      <c r="HE266" s="2"/>
      <c r="HF266" s="2"/>
      <c r="HG266" s="2"/>
      <c r="HH266" s="2"/>
      <c r="HI266" s="2"/>
      <c r="HJ266" s="2"/>
      <c r="HK266" s="2"/>
      <c r="HL266" s="2"/>
      <c r="HM266" s="2"/>
      <c r="HN266" s="2"/>
      <c r="HO266" s="2"/>
      <c r="HP266" s="2"/>
      <c r="HQ266" s="2"/>
      <c r="HR266" s="2"/>
      <c r="HS266" s="2"/>
      <c r="HT266" s="2"/>
      <c r="HU266" s="2"/>
      <c r="HV266" s="2"/>
      <c r="HW266" s="2"/>
      <c r="HX266" s="2"/>
      <c r="HY266" s="2"/>
      <c r="HZ266" s="2"/>
      <c r="IA266" s="2"/>
      <c r="IB266" s="2"/>
      <c r="IC266" s="2"/>
      <c r="ID266" s="2"/>
      <c r="IE266" s="2"/>
      <c r="IF266" s="2"/>
      <c r="IG266" s="2"/>
      <c r="IH266" s="2"/>
      <c r="II266" s="2"/>
      <c r="IJ266" s="2"/>
      <c r="IK266" s="2"/>
      <c r="IL266" s="2"/>
      <c r="IM266" s="2"/>
    </row>
    <row r="267" spans="1:247" s="3" customFormat="1" ht="15" customHeight="1">
      <c r="A267" s="25" t="s">
        <v>476</v>
      </c>
      <c r="B267" s="26">
        <v>1</v>
      </c>
      <c r="C267" s="25" t="s">
        <v>477</v>
      </c>
      <c r="D267" s="27" t="s">
        <v>146</v>
      </c>
      <c r="E267" s="27">
        <v>86.18</v>
      </c>
      <c r="F267" s="20">
        <f t="shared" si="73"/>
        <v>86.912000000000006</v>
      </c>
      <c r="G267" s="19">
        <f>RANK(F267,$F$267:$F$269)</f>
        <v>1</v>
      </c>
      <c r="H267" s="16"/>
      <c r="I267" s="16" t="str">
        <f t="shared" si="74"/>
        <v>及格</v>
      </c>
      <c r="J267" s="16" t="str">
        <f t="shared" si="71"/>
        <v>是</v>
      </c>
      <c r="K267" s="21" t="s">
        <v>670</v>
      </c>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c r="HC267" s="2"/>
      <c r="HD267" s="2"/>
      <c r="HE267" s="2"/>
      <c r="HF267" s="2"/>
      <c r="HG267" s="2"/>
      <c r="HH267" s="2"/>
      <c r="HI267" s="2"/>
      <c r="HJ267" s="2"/>
      <c r="HK267" s="2"/>
      <c r="HL267" s="2"/>
      <c r="HM267" s="2"/>
      <c r="HN267" s="2"/>
      <c r="HO267" s="2"/>
      <c r="HP267" s="2"/>
      <c r="HQ267" s="2"/>
      <c r="HR267" s="2"/>
      <c r="HS267" s="2"/>
      <c r="HT267" s="2"/>
      <c r="HU267" s="2"/>
      <c r="HV267" s="2"/>
      <c r="HW267" s="2"/>
      <c r="HX267" s="2"/>
      <c r="HY267" s="2"/>
      <c r="HZ267" s="2"/>
      <c r="IA267" s="2"/>
      <c r="IB267" s="2"/>
      <c r="IC267" s="2"/>
      <c r="ID267" s="2"/>
      <c r="IE267" s="2"/>
      <c r="IF267" s="2"/>
      <c r="IG267" s="2"/>
      <c r="IH267" s="2"/>
      <c r="II267" s="2"/>
      <c r="IJ267" s="2"/>
      <c r="IK267" s="2"/>
      <c r="IL267" s="2"/>
      <c r="IM267" s="2"/>
    </row>
    <row r="268" spans="1:247" s="3" customFormat="1" ht="15" customHeight="1">
      <c r="A268" s="25" t="s">
        <v>476</v>
      </c>
      <c r="B268" s="26">
        <v>1</v>
      </c>
      <c r="C268" s="25" t="s">
        <v>478</v>
      </c>
      <c r="D268" s="27" t="s">
        <v>479</v>
      </c>
      <c r="E268" s="27">
        <v>84.5</v>
      </c>
      <c r="F268" s="20">
        <f t="shared" si="73"/>
        <v>84.2</v>
      </c>
      <c r="G268" s="19">
        <f t="shared" ref="G268:G269" si="77">RANK(F268,$F$267:$F$269)</f>
        <v>2</v>
      </c>
      <c r="H268" s="16"/>
      <c r="I268" s="16" t="str">
        <f t="shared" si="74"/>
        <v>及格</v>
      </c>
      <c r="J268" s="16" t="str">
        <f t="shared" si="71"/>
        <v/>
      </c>
      <c r="K268" s="21" t="s">
        <v>670</v>
      </c>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c r="HC268" s="2"/>
      <c r="HD268" s="2"/>
      <c r="HE268" s="2"/>
      <c r="HF268" s="2"/>
      <c r="HG268" s="2"/>
      <c r="HH268" s="2"/>
      <c r="HI268" s="2"/>
      <c r="HJ268" s="2"/>
      <c r="HK268" s="2"/>
      <c r="HL268" s="2"/>
      <c r="HM268" s="2"/>
      <c r="HN268" s="2"/>
      <c r="HO268" s="2"/>
      <c r="HP268" s="2"/>
      <c r="HQ268" s="2"/>
      <c r="HR268" s="2"/>
      <c r="HS268" s="2"/>
      <c r="HT268" s="2"/>
      <c r="HU268" s="2"/>
      <c r="HV268" s="2"/>
      <c r="HW268" s="2"/>
      <c r="HX268" s="2"/>
      <c r="HY268" s="2"/>
      <c r="HZ268" s="2"/>
      <c r="IA268" s="2"/>
      <c r="IB268" s="2"/>
      <c r="IC268" s="2"/>
      <c r="ID268" s="2"/>
      <c r="IE268" s="2"/>
      <c r="IF268" s="2"/>
      <c r="IG268" s="2"/>
      <c r="IH268" s="2"/>
      <c r="II268" s="2"/>
      <c r="IJ268" s="2"/>
      <c r="IK268" s="2"/>
      <c r="IL268" s="2"/>
      <c r="IM268" s="2"/>
    </row>
    <row r="269" spans="1:247" s="3" customFormat="1" ht="15" customHeight="1">
      <c r="A269" s="25" t="s">
        <v>476</v>
      </c>
      <c r="B269" s="26">
        <v>1</v>
      </c>
      <c r="C269" s="25" t="s">
        <v>480</v>
      </c>
      <c r="D269" s="27" t="s">
        <v>244</v>
      </c>
      <c r="E269" s="27">
        <v>83.36</v>
      </c>
      <c r="F269" s="20">
        <f t="shared" si="73"/>
        <v>80.864000000000004</v>
      </c>
      <c r="G269" s="19">
        <f t="shared" si="77"/>
        <v>3</v>
      </c>
      <c r="H269" s="16"/>
      <c r="I269" s="16" t="str">
        <f t="shared" si="74"/>
        <v>及格</v>
      </c>
      <c r="J269" s="16" t="str">
        <f t="shared" si="71"/>
        <v/>
      </c>
      <c r="K269" s="21" t="s">
        <v>670</v>
      </c>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c r="HC269" s="2"/>
      <c r="HD269" s="2"/>
      <c r="HE269" s="2"/>
      <c r="HF269" s="2"/>
      <c r="HG269" s="2"/>
      <c r="HH269" s="2"/>
      <c r="HI269" s="2"/>
      <c r="HJ269" s="2"/>
      <c r="HK269" s="2"/>
      <c r="HL269" s="2"/>
      <c r="HM269" s="2"/>
      <c r="HN269" s="2"/>
      <c r="HO269" s="2"/>
      <c r="HP269" s="2"/>
      <c r="HQ269" s="2"/>
      <c r="HR269" s="2"/>
      <c r="HS269" s="2"/>
      <c r="HT269" s="2"/>
      <c r="HU269" s="2"/>
      <c r="HV269" s="2"/>
      <c r="HW269" s="2"/>
      <c r="HX269" s="2"/>
      <c r="HY269" s="2"/>
      <c r="HZ269" s="2"/>
      <c r="IA269" s="2"/>
      <c r="IB269" s="2"/>
      <c r="IC269" s="2"/>
      <c r="ID269" s="2"/>
      <c r="IE269" s="2"/>
      <c r="IF269" s="2"/>
      <c r="IG269" s="2"/>
      <c r="IH269" s="2"/>
      <c r="II269" s="2"/>
      <c r="IJ269" s="2"/>
      <c r="IK269" s="2"/>
      <c r="IL269" s="2"/>
      <c r="IM269" s="2"/>
    </row>
    <row r="270" spans="1:247" s="3" customFormat="1" ht="15" customHeight="1">
      <c r="A270" s="25" t="s">
        <v>481</v>
      </c>
      <c r="B270" s="26">
        <v>1</v>
      </c>
      <c r="C270" s="25" t="s">
        <v>482</v>
      </c>
      <c r="D270" s="27" t="s">
        <v>193</v>
      </c>
      <c r="E270" s="27">
        <v>81.5</v>
      </c>
      <c r="F270" s="20">
        <f t="shared" si="73"/>
        <v>78.680000000000007</v>
      </c>
      <c r="G270" s="19">
        <f>RANK(F270,$F$270:$F$272)</f>
        <v>1</v>
      </c>
      <c r="H270" s="16"/>
      <c r="I270" s="16" t="str">
        <f t="shared" si="74"/>
        <v>及格</v>
      </c>
      <c r="J270" s="16" t="str">
        <f t="shared" si="71"/>
        <v>是</v>
      </c>
      <c r="K270" s="21" t="s">
        <v>670</v>
      </c>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c r="HC270" s="2"/>
      <c r="HD270" s="2"/>
      <c r="HE270" s="2"/>
      <c r="HF270" s="2"/>
      <c r="HG270" s="2"/>
      <c r="HH270" s="2"/>
      <c r="HI270" s="2"/>
      <c r="HJ270" s="2"/>
      <c r="HK270" s="2"/>
      <c r="HL270" s="2"/>
      <c r="HM270" s="2"/>
      <c r="HN270" s="2"/>
      <c r="HO270" s="2"/>
      <c r="HP270" s="2"/>
      <c r="HQ270" s="2"/>
      <c r="HR270" s="2"/>
      <c r="HS270" s="2"/>
      <c r="HT270" s="2"/>
      <c r="HU270" s="2"/>
      <c r="HV270" s="2"/>
      <c r="HW270" s="2"/>
      <c r="HX270" s="2"/>
      <c r="HY270" s="2"/>
      <c r="HZ270" s="2"/>
      <c r="IA270" s="2"/>
      <c r="IB270" s="2"/>
      <c r="IC270" s="2"/>
      <c r="ID270" s="2"/>
      <c r="IE270" s="2"/>
      <c r="IF270" s="2"/>
      <c r="IG270" s="2"/>
      <c r="IH270" s="2"/>
      <c r="II270" s="2"/>
      <c r="IJ270" s="2"/>
      <c r="IK270" s="2"/>
      <c r="IL270" s="2"/>
      <c r="IM270" s="2"/>
    </row>
    <row r="271" spans="1:247" s="3" customFormat="1" ht="15" customHeight="1">
      <c r="A271" s="25" t="s">
        <v>481</v>
      </c>
      <c r="B271" s="26">
        <v>1</v>
      </c>
      <c r="C271" s="25" t="s">
        <v>483</v>
      </c>
      <c r="D271" s="27" t="s">
        <v>234</v>
      </c>
      <c r="E271" s="27">
        <v>78.61</v>
      </c>
      <c r="F271" s="20">
        <f t="shared" si="73"/>
        <v>75.843999999999994</v>
      </c>
      <c r="G271" s="19">
        <f t="shared" ref="G271:G272" si="78">RANK(F271,$F$270:$F$272)</f>
        <v>2</v>
      </c>
      <c r="H271" s="16"/>
      <c r="I271" s="16" t="str">
        <f t="shared" si="74"/>
        <v>及格</v>
      </c>
      <c r="J271" s="16" t="str">
        <f t="shared" si="71"/>
        <v/>
      </c>
      <c r="K271" s="21" t="s">
        <v>670</v>
      </c>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2"/>
      <c r="GE271" s="2"/>
      <c r="GF271" s="2"/>
      <c r="GG271" s="2"/>
      <c r="GH271" s="2"/>
      <c r="GI271" s="2"/>
      <c r="GJ271" s="2"/>
      <c r="GK271" s="2"/>
      <c r="GL271" s="2"/>
      <c r="GM271" s="2"/>
      <c r="GN271" s="2"/>
      <c r="GO271" s="2"/>
      <c r="GP271" s="2"/>
      <c r="GQ271" s="2"/>
      <c r="GR271" s="2"/>
      <c r="GS271" s="2"/>
      <c r="GT271" s="2"/>
      <c r="GU271" s="2"/>
      <c r="GV271" s="2"/>
      <c r="GW271" s="2"/>
      <c r="GX271" s="2"/>
      <c r="GY271" s="2"/>
      <c r="GZ271" s="2"/>
      <c r="HA271" s="2"/>
      <c r="HB271" s="2"/>
      <c r="HC271" s="2"/>
      <c r="HD271" s="2"/>
      <c r="HE271" s="2"/>
      <c r="HF271" s="2"/>
      <c r="HG271" s="2"/>
      <c r="HH271" s="2"/>
      <c r="HI271" s="2"/>
      <c r="HJ271" s="2"/>
      <c r="HK271" s="2"/>
      <c r="HL271" s="2"/>
      <c r="HM271" s="2"/>
      <c r="HN271" s="2"/>
      <c r="HO271" s="2"/>
      <c r="HP271" s="2"/>
      <c r="HQ271" s="2"/>
      <c r="HR271" s="2"/>
      <c r="HS271" s="2"/>
      <c r="HT271" s="2"/>
      <c r="HU271" s="2"/>
      <c r="HV271" s="2"/>
      <c r="HW271" s="2"/>
      <c r="HX271" s="2"/>
      <c r="HY271" s="2"/>
      <c r="HZ271" s="2"/>
      <c r="IA271" s="2"/>
      <c r="IB271" s="2"/>
      <c r="IC271" s="2"/>
      <c r="ID271" s="2"/>
      <c r="IE271" s="2"/>
      <c r="IF271" s="2"/>
      <c r="IG271" s="2"/>
      <c r="IH271" s="2"/>
      <c r="II271" s="2"/>
      <c r="IJ271" s="2"/>
      <c r="IK271" s="2"/>
      <c r="IL271" s="2"/>
      <c r="IM271" s="2"/>
    </row>
    <row r="272" spans="1:247" s="3" customFormat="1" ht="15" customHeight="1">
      <c r="A272" s="25" t="s">
        <v>481</v>
      </c>
      <c r="B272" s="26">
        <v>1</v>
      </c>
      <c r="C272" s="25" t="s">
        <v>484</v>
      </c>
      <c r="D272" s="27" t="s">
        <v>485</v>
      </c>
      <c r="E272" s="27">
        <v>81.319999999999993</v>
      </c>
      <c r="F272" s="20">
        <f t="shared" si="73"/>
        <v>74.647999999999996</v>
      </c>
      <c r="G272" s="19">
        <f t="shared" si="78"/>
        <v>3</v>
      </c>
      <c r="H272" s="16"/>
      <c r="I272" s="16" t="str">
        <f t="shared" si="74"/>
        <v>及格</v>
      </c>
      <c r="J272" s="16" t="str">
        <f t="shared" si="71"/>
        <v/>
      </c>
      <c r="K272" s="21" t="s">
        <v>670</v>
      </c>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c r="HC272" s="2"/>
      <c r="HD272" s="2"/>
      <c r="HE272" s="2"/>
      <c r="HF272" s="2"/>
      <c r="HG272" s="2"/>
      <c r="HH272" s="2"/>
      <c r="HI272" s="2"/>
      <c r="HJ272" s="2"/>
      <c r="HK272" s="2"/>
      <c r="HL272" s="2"/>
      <c r="HM272" s="2"/>
      <c r="HN272" s="2"/>
      <c r="HO272" s="2"/>
      <c r="HP272" s="2"/>
      <c r="HQ272" s="2"/>
      <c r="HR272" s="2"/>
      <c r="HS272" s="2"/>
      <c r="HT272" s="2"/>
      <c r="HU272" s="2"/>
      <c r="HV272" s="2"/>
      <c r="HW272" s="2"/>
      <c r="HX272" s="2"/>
      <c r="HY272" s="2"/>
      <c r="HZ272" s="2"/>
      <c r="IA272" s="2"/>
      <c r="IB272" s="2"/>
      <c r="IC272" s="2"/>
      <c r="ID272" s="2"/>
      <c r="IE272" s="2"/>
      <c r="IF272" s="2"/>
      <c r="IG272" s="2"/>
      <c r="IH272" s="2"/>
      <c r="II272" s="2"/>
      <c r="IJ272" s="2"/>
      <c r="IK272" s="2"/>
      <c r="IL272" s="2"/>
      <c r="IM272" s="2"/>
    </row>
    <row r="273" spans="1:247" s="3" customFormat="1" ht="15" customHeight="1">
      <c r="A273" s="25" t="s">
        <v>486</v>
      </c>
      <c r="B273" s="26">
        <v>1</v>
      </c>
      <c r="C273" s="25" t="s">
        <v>487</v>
      </c>
      <c r="D273" s="27" t="s">
        <v>299</v>
      </c>
      <c r="E273" s="27">
        <v>79.319999999999993</v>
      </c>
      <c r="F273" s="20">
        <f t="shared" si="73"/>
        <v>83.927999999999997</v>
      </c>
      <c r="G273" s="19">
        <f>RANK(F273,$F$273:$F$275)</f>
        <v>1</v>
      </c>
      <c r="H273" s="16"/>
      <c r="I273" s="16" t="str">
        <f t="shared" si="74"/>
        <v>及格</v>
      </c>
      <c r="J273" s="16" t="str">
        <f t="shared" si="71"/>
        <v>是</v>
      </c>
      <c r="K273" s="21" t="s">
        <v>670</v>
      </c>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c r="HC273" s="2"/>
      <c r="HD273" s="2"/>
      <c r="HE273" s="2"/>
      <c r="HF273" s="2"/>
      <c r="HG273" s="2"/>
      <c r="HH273" s="2"/>
      <c r="HI273" s="2"/>
      <c r="HJ273" s="2"/>
      <c r="HK273" s="2"/>
      <c r="HL273" s="2"/>
      <c r="HM273" s="2"/>
      <c r="HN273" s="2"/>
      <c r="HO273" s="2"/>
      <c r="HP273" s="2"/>
      <c r="HQ273" s="2"/>
      <c r="HR273" s="2"/>
      <c r="HS273" s="2"/>
      <c r="HT273" s="2"/>
      <c r="HU273" s="2"/>
      <c r="HV273" s="2"/>
      <c r="HW273" s="2"/>
      <c r="HX273" s="2"/>
      <c r="HY273" s="2"/>
      <c r="HZ273" s="2"/>
      <c r="IA273" s="2"/>
      <c r="IB273" s="2"/>
      <c r="IC273" s="2"/>
      <c r="ID273" s="2"/>
      <c r="IE273" s="2"/>
      <c r="IF273" s="2"/>
      <c r="IG273" s="2"/>
      <c r="IH273" s="2"/>
      <c r="II273" s="2"/>
      <c r="IJ273" s="2"/>
      <c r="IK273" s="2"/>
      <c r="IL273" s="2"/>
      <c r="IM273" s="2"/>
    </row>
    <row r="274" spans="1:247" s="3" customFormat="1" ht="15" customHeight="1">
      <c r="A274" s="25" t="s">
        <v>486</v>
      </c>
      <c r="B274" s="26">
        <v>1</v>
      </c>
      <c r="C274" s="25" t="s">
        <v>488</v>
      </c>
      <c r="D274" s="27" t="s">
        <v>148</v>
      </c>
      <c r="E274" s="27">
        <v>78.39</v>
      </c>
      <c r="F274" s="20">
        <f t="shared" si="73"/>
        <v>82.355999999999995</v>
      </c>
      <c r="G274" s="19">
        <f t="shared" ref="G274:G275" si="79">RANK(F274,$F$273:$F$275)</f>
        <v>2</v>
      </c>
      <c r="H274" s="16"/>
      <c r="I274" s="16" t="str">
        <f t="shared" si="74"/>
        <v>及格</v>
      </c>
      <c r="J274" s="16" t="str">
        <f t="shared" si="71"/>
        <v/>
      </c>
      <c r="K274" s="21" t="s">
        <v>670</v>
      </c>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c r="HC274" s="2"/>
      <c r="HD274" s="2"/>
      <c r="HE274" s="2"/>
      <c r="HF274" s="2"/>
      <c r="HG274" s="2"/>
      <c r="HH274" s="2"/>
      <c r="HI274" s="2"/>
      <c r="HJ274" s="2"/>
      <c r="HK274" s="2"/>
      <c r="HL274" s="2"/>
      <c r="HM274" s="2"/>
      <c r="HN274" s="2"/>
      <c r="HO274" s="2"/>
      <c r="HP274" s="2"/>
      <c r="HQ274" s="2"/>
      <c r="HR274" s="2"/>
      <c r="HS274" s="2"/>
      <c r="HT274" s="2"/>
      <c r="HU274" s="2"/>
      <c r="HV274" s="2"/>
      <c r="HW274" s="2"/>
      <c r="HX274" s="2"/>
      <c r="HY274" s="2"/>
      <c r="HZ274" s="2"/>
      <c r="IA274" s="2"/>
      <c r="IB274" s="2"/>
      <c r="IC274" s="2"/>
      <c r="ID274" s="2"/>
      <c r="IE274" s="2"/>
      <c r="IF274" s="2"/>
      <c r="IG274" s="2"/>
      <c r="IH274" s="2"/>
      <c r="II274" s="2"/>
      <c r="IJ274" s="2"/>
      <c r="IK274" s="2"/>
      <c r="IL274" s="2"/>
      <c r="IM274" s="2"/>
    </row>
    <row r="275" spans="1:247" s="3" customFormat="1" ht="15" customHeight="1">
      <c r="A275" s="25" t="s">
        <v>486</v>
      </c>
      <c r="B275" s="26">
        <v>1</v>
      </c>
      <c r="C275" s="25" t="s">
        <v>489</v>
      </c>
      <c r="D275" s="27">
        <v>84</v>
      </c>
      <c r="E275" s="27">
        <v>79.790000000000006</v>
      </c>
      <c r="F275" s="20">
        <f t="shared" si="73"/>
        <v>82.316000000000003</v>
      </c>
      <c r="G275" s="19">
        <f t="shared" si="79"/>
        <v>3</v>
      </c>
      <c r="H275" s="16"/>
      <c r="I275" s="16" t="str">
        <f t="shared" si="74"/>
        <v>及格</v>
      </c>
      <c r="J275" s="16" t="str">
        <f t="shared" si="71"/>
        <v/>
      </c>
      <c r="K275" s="21" t="s">
        <v>670</v>
      </c>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c r="HC275" s="2"/>
      <c r="HD275" s="2"/>
      <c r="HE275" s="2"/>
      <c r="HF275" s="2"/>
      <c r="HG275" s="2"/>
      <c r="HH275" s="2"/>
      <c r="HI275" s="2"/>
      <c r="HJ275" s="2"/>
      <c r="HK275" s="2"/>
      <c r="HL275" s="2"/>
      <c r="HM275" s="2"/>
      <c r="HN275" s="2"/>
      <c r="HO275" s="2"/>
      <c r="HP275" s="2"/>
      <c r="HQ275" s="2"/>
      <c r="HR275" s="2"/>
      <c r="HS275" s="2"/>
      <c r="HT275" s="2"/>
      <c r="HU275" s="2"/>
      <c r="HV275" s="2"/>
      <c r="HW275" s="2"/>
      <c r="HX275" s="2"/>
      <c r="HY275" s="2"/>
      <c r="HZ275" s="2"/>
      <c r="IA275" s="2"/>
      <c r="IB275" s="2"/>
      <c r="IC275" s="2"/>
      <c r="ID275" s="2"/>
      <c r="IE275" s="2"/>
      <c r="IF275" s="2"/>
      <c r="IG275" s="2"/>
      <c r="IH275" s="2"/>
      <c r="II275" s="2"/>
      <c r="IJ275" s="2"/>
      <c r="IK275" s="2"/>
      <c r="IL275" s="2"/>
      <c r="IM275" s="2"/>
    </row>
    <row r="276" spans="1:247" s="3" customFormat="1" ht="15" customHeight="1">
      <c r="A276" s="25" t="s">
        <v>490</v>
      </c>
      <c r="B276" s="26">
        <v>1</v>
      </c>
      <c r="C276" s="25" t="s">
        <v>491</v>
      </c>
      <c r="D276" s="27" t="s">
        <v>492</v>
      </c>
      <c r="E276" s="27">
        <v>85.5</v>
      </c>
      <c r="F276" s="20">
        <f t="shared" si="73"/>
        <v>74.640000000000015</v>
      </c>
      <c r="G276" s="19">
        <f>RANK(F276,$F$276:$F$277)</f>
        <v>1</v>
      </c>
      <c r="H276" s="16"/>
      <c r="I276" s="16" t="str">
        <f t="shared" si="74"/>
        <v>及格</v>
      </c>
      <c r="J276" s="16" t="str">
        <f t="shared" si="71"/>
        <v>是</v>
      </c>
      <c r="K276" s="21" t="s">
        <v>670</v>
      </c>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c r="HC276" s="2"/>
      <c r="HD276" s="2"/>
      <c r="HE276" s="2"/>
      <c r="HF276" s="2"/>
      <c r="HG276" s="2"/>
      <c r="HH276" s="2"/>
      <c r="HI276" s="2"/>
      <c r="HJ276" s="2"/>
      <c r="HK276" s="2"/>
      <c r="HL276" s="2"/>
      <c r="HM276" s="2"/>
      <c r="HN276" s="2"/>
      <c r="HO276" s="2"/>
      <c r="HP276" s="2"/>
      <c r="HQ276" s="2"/>
      <c r="HR276" s="2"/>
      <c r="HS276" s="2"/>
      <c r="HT276" s="2"/>
      <c r="HU276" s="2"/>
      <c r="HV276" s="2"/>
      <c r="HW276" s="2"/>
      <c r="HX276" s="2"/>
      <c r="HY276" s="2"/>
      <c r="HZ276" s="2"/>
      <c r="IA276" s="2"/>
      <c r="IB276" s="2"/>
      <c r="IC276" s="2"/>
      <c r="ID276" s="2"/>
      <c r="IE276" s="2"/>
      <c r="IF276" s="2"/>
      <c r="IG276" s="2"/>
      <c r="IH276" s="2"/>
      <c r="II276" s="2"/>
      <c r="IJ276" s="2"/>
      <c r="IK276" s="2"/>
      <c r="IL276" s="2"/>
      <c r="IM276" s="2"/>
    </row>
    <row r="277" spans="1:247" s="3" customFormat="1" ht="15" customHeight="1">
      <c r="A277" s="25" t="s">
        <v>490</v>
      </c>
      <c r="B277" s="26">
        <v>1</v>
      </c>
      <c r="C277" s="25" t="s">
        <v>493</v>
      </c>
      <c r="D277" s="27" t="s">
        <v>361</v>
      </c>
      <c r="E277" s="27">
        <v>83.57</v>
      </c>
      <c r="F277" s="20">
        <f t="shared" si="73"/>
        <v>72.067999999999998</v>
      </c>
      <c r="G277" s="19">
        <f>RANK(F277,$F$276:$F$277)</f>
        <v>2</v>
      </c>
      <c r="H277" s="16"/>
      <c r="I277" s="16" t="str">
        <f t="shared" si="74"/>
        <v>及格</v>
      </c>
      <c r="J277" s="16" t="str">
        <f t="shared" si="71"/>
        <v/>
      </c>
      <c r="K277" s="21" t="s">
        <v>670</v>
      </c>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c r="HC277" s="2"/>
      <c r="HD277" s="2"/>
      <c r="HE277" s="2"/>
      <c r="HF277" s="2"/>
      <c r="HG277" s="2"/>
      <c r="HH277" s="2"/>
      <c r="HI277" s="2"/>
      <c r="HJ277" s="2"/>
      <c r="HK277" s="2"/>
      <c r="HL277" s="2"/>
      <c r="HM277" s="2"/>
      <c r="HN277" s="2"/>
      <c r="HO277" s="2"/>
      <c r="HP277" s="2"/>
      <c r="HQ277" s="2"/>
      <c r="HR277" s="2"/>
      <c r="HS277" s="2"/>
      <c r="HT277" s="2"/>
      <c r="HU277" s="2"/>
      <c r="HV277" s="2"/>
      <c r="HW277" s="2"/>
      <c r="HX277" s="2"/>
      <c r="HY277" s="2"/>
      <c r="HZ277" s="2"/>
      <c r="IA277" s="2"/>
      <c r="IB277" s="2"/>
      <c r="IC277" s="2"/>
      <c r="ID277" s="2"/>
      <c r="IE277" s="2"/>
      <c r="IF277" s="2"/>
      <c r="IG277" s="2"/>
      <c r="IH277" s="2"/>
      <c r="II277" s="2"/>
      <c r="IJ277" s="2"/>
      <c r="IK277" s="2"/>
      <c r="IL277" s="2"/>
      <c r="IM277" s="2"/>
    </row>
    <row r="278" spans="1:247" s="3" customFormat="1" ht="15" customHeight="1">
      <c r="A278" s="25" t="s">
        <v>494</v>
      </c>
      <c r="B278" s="26">
        <v>1</v>
      </c>
      <c r="C278" s="25" t="s">
        <v>495</v>
      </c>
      <c r="D278" s="27" t="s">
        <v>479</v>
      </c>
      <c r="E278" s="27">
        <v>75.14</v>
      </c>
      <c r="F278" s="20">
        <f t="shared" si="73"/>
        <v>80.456000000000003</v>
      </c>
      <c r="G278" s="19">
        <f>RANK(F278,$F$278:$F$280)</f>
        <v>1</v>
      </c>
      <c r="H278" s="16"/>
      <c r="I278" s="16" t="str">
        <f t="shared" si="74"/>
        <v>及格</v>
      </c>
      <c r="J278" s="16" t="str">
        <f t="shared" si="71"/>
        <v>是</v>
      </c>
      <c r="K278" s="21" t="s">
        <v>670</v>
      </c>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c r="HC278" s="2"/>
      <c r="HD278" s="2"/>
      <c r="HE278" s="2"/>
      <c r="HF278" s="2"/>
      <c r="HG278" s="2"/>
      <c r="HH278" s="2"/>
      <c r="HI278" s="2"/>
      <c r="HJ278" s="2"/>
      <c r="HK278" s="2"/>
      <c r="HL278" s="2"/>
      <c r="HM278" s="2"/>
      <c r="HN278" s="2"/>
      <c r="HO278" s="2"/>
      <c r="HP278" s="2"/>
      <c r="HQ278" s="2"/>
      <c r="HR278" s="2"/>
      <c r="HS278" s="2"/>
      <c r="HT278" s="2"/>
      <c r="HU278" s="2"/>
      <c r="HV278" s="2"/>
      <c r="HW278" s="2"/>
      <c r="HX278" s="2"/>
      <c r="HY278" s="2"/>
      <c r="HZ278" s="2"/>
      <c r="IA278" s="2"/>
      <c r="IB278" s="2"/>
      <c r="IC278" s="2"/>
      <c r="ID278" s="2"/>
      <c r="IE278" s="2"/>
      <c r="IF278" s="2"/>
      <c r="IG278" s="2"/>
      <c r="IH278" s="2"/>
      <c r="II278" s="2"/>
      <c r="IJ278" s="2"/>
      <c r="IK278" s="2"/>
      <c r="IL278" s="2"/>
      <c r="IM278" s="2"/>
    </row>
    <row r="279" spans="1:247" s="3" customFormat="1" ht="15" customHeight="1">
      <c r="A279" s="25" t="s">
        <v>494</v>
      </c>
      <c r="B279" s="26">
        <v>1</v>
      </c>
      <c r="C279" s="25" t="s">
        <v>496</v>
      </c>
      <c r="D279" s="27" t="s">
        <v>280</v>
      </c>
      <c r="E279" s="27">
        <v>81.89</v>
      </c>
      <c r="F279" s="20">
        <f t="shared" si="73"/>
        <v>78.955999999999989</v>
      </c>
      <c r="G279" s="19">
        <f t="shared" ref="G279:G280" si="80">RANK(F279,$F$278:$F$280)</f>
        <v>2</v>
      </c>
      <c r="H279" s="16"/>
      <c r="I279" s="16" t="str">
        <f t="shared" si="74"/>
        <v>及格</v>
      </c>
      <c r="J279" s="16" t="str">
        <f t="shared" si="71"/>
        <v/>
      </c>
      <c r="K279" s="21" t="s">
        <v>670</v>
      </c>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c r="HC279" s="2"/>
      <c r="HD279" s="2"/>
      <c r="HE279" s="2"/>
      <c r="HF279" s="2"/>
      <c r="HG279" s="2"/>
      <c r="HH279" s="2"/>
      <c r="HI279" s="2"/>
      <c r="HJ279" s="2"/>
      <c r="HK279" s="2"/>
      <c r="HL279" s="2"/>
      <c r="HM279" s="2"/>
      <c r="HN279" s="2"/>
      <c r="HO279" s="2"/>
      <c r="HP279" s="2"/>
      <c r="HQ279" s="2"/>
      <c r="HR279" s="2"/>
      <c r="HS279" s="2"/>
      <c r="HT279" s="2"/>
      <c r="HU279" s="2"/>
      <c r="HV279" s="2"/>
      <c r="HW279" s="2"/>
      <c r="HX279" s="2"/>
      <c r="HY279" s="2"/>
      <c r="HZ279" s="2"/>
      <c r="IA279" s="2"/>
      <c r="IB279" s="2"/>
      <c r="IC279" s="2"/>
      <c r="ID279" s="2"/>
      <c r="IE279" s="2"/>
      <c r="IF279" s="2"/>
      <c r="IG279" s="2"/>
      <c r="IH279" s="2"/>
      <c r="II279" s="2"/>
      <c r="IJ279" s="2"/>
      <c r="IK279" s="2"/>
      <c r="IL279" s="2"/>
      <c r="IM279" s="2"/>
    </row>
    <row r="280" spans="1:247" s="3" customFormat="1" ht="15" customHeight="1">
      <c r="A280" s="25" t="s">
        <v>494</v>
      </c>
      <c r="B280" s="26">
        <v>1</v>
      </c>
      <c r="C280" s="25" t="s">
        <v>497</v>
      </c>
      <c r="D280" s="27" t="s">
        <v>124</v>
      </c>
      <c r="E280" s="27">
        <v>83.5</v>
      </c>
      <c r="F280" s="20">
        <f t="shared" si="73"/>
        <v>77.199999999999989</v>
      </c>
      <c r="G280" s="19">
        <f t="shared" si="80"/>
        <v>3</v>
      </c>
      <c r="H280" s="16"/>
      <c r="I280" s="16" t="str">
        <f t="shared" si="74"/>
        <v>及格</v>
      </c>
      <c r="J280" s="16" t="str">
        <f t="shared" si="71"/>
        <v/>
      </c>
      <c r="K280" s="21" t="s">
        <v>670</v>
      </c>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c r="HC280" s="2"/>
      <c r="HD280" s="2"/>
      <c r="HE280" s="2"/>
      <c r="HF280" s="2"/>
      <c r="HG280" s="2"/>
      <c r="HH280" s="2"/>
      <c r="HI280" s="2"/>
      <c r="HJ280" s="2"/>
      <c r="HK280" s="2"/>
      <c r="HL280" s="2"/>
      <c r="HM280" s="2"/>
      <c r="HN280" s="2"/>
      <c r="HO280" s="2"/>
      <c r="HP280" s="2"/>
      <c r="HQ280" s="2"/>
      <c r="HR280" s="2"/>
      <c r="HS280" s="2"/>
      <c r="HT280" s="2"/>
      <c r="HU280" s="2"/>
      <c r="HV280" s="2"/>
      <c r="HW280" s="2"/>
      <c r="HX280" s="2"/>
      <c r="HY280" s="2"/>
      <c r="HZ280" s="2"/>
      <c r="IA280" s="2"/>
      <c r="IB280" s="2"/>
      <c r="IC280" s="2"/>
      <c r="ID280" s="2"/>
      <c r="IE280" s="2"/>
      <c r="IF280" s="2"/>
      <c r="IG280" s="2"/>
      <c r="IH280" s="2"/>
      <c r="II280" s="2"/>
      <c r="IJ280" s="2"/>
      <c r="IK280" s="2"/>
      <c r="IL280" s="2"/>
      <c r="IM280" s="2"/>
    </row>
    <row r="281" spans="1:247" s="3" customFormat="1" ht="15" customHeight="1">
      <c r="A281" s="25" t="s">
        <v>498</v>
      </c>
      <c r="B281" s="26">
        <v>1</v>
      </c>
      <c r="C281" s="25" t="s">
        <v>499</v>
      </c>
      <c r="D281" s="27" t="s">
        <v>178</v>
      </c>
      <c r="E281" s="27">
        <v>82.82</v>
      </c>
      <c r="F281" s="20">
        <f t="shared" si="73"/>
        <v>80.888000000000005</v>
      </c>
      <c r="G281" s="19">
        <f>RANK(F281,$F$281:$F$283)</f>
        <v>1</v>
      </c>
      <c r="H281" s="16"/>
      <c r="I281" s="16" t="str">
        <f t="shared" si="74"/>
        <v>及格</v>
      </c>
      <c r="J281" s="16" t="str">
        <f t="shared" si="71"/>
        <v>是</v>
      </c>
      <c r="K281" s="21" t="s">
        <v>670</v>
      </c>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c r="HC281" s="2"/>
      <c r="HD281" s="2"/>
      <c r="HE281" s="2"/>
      <c r="HF281" s="2"/>
      <c r="HG281" s="2"/>
      <c r="HH281" s="2"/>
      <c r="HI281" s="2"/>
      <c r="HJ281" s="2"/>
      <c r="HK281" s="2"/>
      <c r="HL281" s="2"/>
      <c r="HM281" s="2"/>
      <c r="HN281" s="2"/>
      <c r="HO281" s="2"/>
      <c r="HP281" s="2"/>
      <c r="HQ281" s="2"/>
      <c r="HR281" s="2"/>
      <c r="HS281" s="2"/>
      <c r="HT281" s="2"/>
      <c r="HU281" s="2"/>
      <c r="HV281" s="2"/>
      <c r="HW281" s="2"/>
      <c r="HX281" s="2"/>
      <c r="HY281" s="2"/>
      <c r="HZ281" s="2"/>
      <c r="IA281" s="2"/>
      <c r="IB281" s="2"/>
      <c r="IC281" s="2"/>
      <c r="ID281" s="2"/>
      <c r="IE281" s="2"/>
      <c r="IF281" s="2"/>
      <c r="IG281" s="2"/>
      <c r="IH281" s="2"/>
      <c r="II281" s="2"/>
      <c r="IJ281" s="2"/>
      <c r="IK281" s="2"/>
      <c r="IL281" s="2"/>
      <c r="IM281" s="2"/>
    </row>
    <row r="282" spans="1:247" s="3" customFormat="1" ht="15" customHeight="1">
      <c r="A282" s="25" t="s">
        <v>498</v>
      </c>
      <c r="B282" s="26">
        <v>1</v>
      </c>
      <c r="C282" s="25" t="s">
        <v>500</v>
      </c>
      <c r="D282" s="27" t="s">
        <v>212</v>
      </c>
      <c r="E282" s="27">
        <v>84.82</v>
      </c>
      <c r="F282" s="20">
        <f t="shared" si="73"/>
        <v>80.847999999999999</v>
      </c>
      <c r="G282" s="19">
        <f t="shared" ref="G282:G283" si="81">RANK(F282,$F$281:$F$283)</f>
        <v>2</v>
      </c>
      <c r="H282" s="16"/>
      <c r="I282" s="16" t="str">
        <f t="shared" si="74"/>
        <v>及格</v>
      </c>
      <c r="J282" s="16" t="str">
        <f t="shared" si="71"/>
        <v/>
      </c>
      <c r="K282" s="21" t="s">
        <v>670</v>
      </c>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c r="HC282" s="2"/>
      <c r="HD282" s="2"/>
      <c r="HE282" s="2"/>
      <c r="HF282" s="2"/>
      <c r="HG282" s="2"/>
      <c r="HH282" s="2"/>
      <c r="HI282" s="2"/>
      <c r="HJ282" s="2"/>
      <c r="HK282" s="2"/>
      <c r="HL282" s="2"/>
      <c r="HM282" s="2"/>
      <c r="HN282" s="2"/>
      <c r="HO282" s="2"/>
      <c r="HP282" s="2"/>
      <c r="HQ282" s="2"/>
      <c r="HR282" s="2"/>
      <c r="HS282" s="2"/>
      <c r="HT282" s="2"/>
      <c r="HU282" s="2"/>
      <c r="HV282" s="2"/>
      <c r="HW282" s="2"/>
      <c r="HX282" s="2"/>
      <c r="HY282" s="2"/>
      <c r="HZ282" s="2"/>
      <c r="IA282" s="2"/>
      <c r="IB282" s="2"/>
      <c r="IC282" s="2"/>
      <c r="ID282" s="2"/>
      <c r="IE282" s="2"/>
      <c r="IF282" s="2"/>
      <c r="IG282" s="2"/>
      <c r="IH282" s="2"/>
      <c r="II282" s="2"/>
      <c r="IJ282" s="2"/>
      <c r="IK282" s="2"/>
      <c r="IL282" s="2"/>
      <c r="IM282" s="2"/>
    </row>
    <row r="283" spans="1:247" s="3" customFormat="1" ht="15" customHeight="1">
      <c r="A283" s="25" t="s">
        <v>498</v>
      </c>
      <c r="B283" s="26">
        <v>1</v>
      </c>
      <c r="C283" s="25" t="s">
        <v>501</v>
      </c>
      <c r="D283" s="27" t="s">
        <v>212</v>
      </c>
      <c r="E283" s="27">
        <v>82.46</v>
      </c>
      <c r="F283" s="20">
        <f t="shared" si="73"/>
        <v>79.903999999999996</v>
      </c>
      <c r="G283" s="19">
        <f t="shared" si="81"/>
        <v>3</v>
      </c>
      <c r="H283" s="16"/>
      <c r="I283" s="16" t="str">
        <f t="shared" si="74"/>
        <v>及格</v>
      </c>
      <c r="J283" s="16" t="str">
        <f t="shared" si="71"/>
        <v/>
      </c>
      <c r="K283" s="21" t="s">
        <v>670</v>
      </c>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c r="HC283" s="2"/>
      <c r="HD283" s="2"/>
      <c r="HE283" s="2"/>
      <c r="HF283" s="2"/>
      <c r="HG283" s="2"/>
      <c r="HH283" s="2"/>
      <c r="HI283" s="2"/>
      <c r="HJ283" s="2"/>
      <c r="HK283" s="2"/>
      <c r="HL283" s="2"/>
      <c r="HM283" s="2"/>
      <c r="HN283" s="2"/>
      <c r="HO283" s="2"/>
      <c r="HP283" s="2"/>
      <c r="HQ283" s="2"/>
      <c r="HR283" s="2"/>
      <c r="HS283" s="2"/>
      <c r="HT283" s="2"/>
      <c r="HU283" s="2"/>
      <c r="HV283" s="2"/>
      <c r="HW283" s="2"/>
      <c r="HX283" s="2"/>
      <c r="HY283" s="2"/>
      <c r="HZ283" s="2"/>
      <c r="IA283" s="2"/>
      <c r="IB283" s="2"/>
      <c r="IC283" s="2"/>
      <c r="ID283" s="2"/>
      <c r="IE283" s="2"/>
      <c r="IF283" s="2"/>
      <c r="IG283" s="2"/>
      <c r="IH283" s="2"/>
      <c r="II283" s="2"/>
      <c r="IJ283" s="2"/>
      <c r="IK283" s="2"/>
      <c r="IL283" s="2"/>
      <c r="IM283" s="2"/>
    </row>
    <row r="284" spans="1:247" s="3" customFormat="1" ht="15" customHeight="1">
      <c r="A284" s="25" t="s">
        <v>502</v>
      </c>
      <c r="B284" s="26">
        <v>1</v>
      </c>
      <c r="C284" s="25" t="s">
        <v>503</v>
      </c>
      <c r="D284" s="27" t="s">
        <v>311</v>
      </c>
      <c r="E284" s="27">
        <v>86.25</v>
      </c>
      <c r="F284" s="20">
        <f t="shared" si="73"/>
        <v>81.539999999999992</v>
      </c>
      <c r="G284" s="19">
        <f>RANK(F284,$F$284:$F$285)</f>
        <v>1</v>
      </c>
      <c r="H284" s="16"/>
      <c r="I284" s="16" t="str">
        <f t="shared" si="74"/>
        <v>及格</v>
      </c>
      <c r="J284" s="16" t="str">
        <f t="shared" si="71"/>
        <v>是</v>
      </c>
      <c r="K284" s="21" t="s">
        <v>670</v>
      </c>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c r="HC284" s="2"/>
      <c r="HD284" s="2"/>
      <c r="HE284" s="2"/>
      <c r="HF284" s="2"/>
      <c r="HG284" s="2"/>
      <c r="HH284" s="2"/>
      <c r="HI284" s="2"/>
      <c r="HJ284" s="2"/>
      <c r="HK284" s="2"/>
      <c r="HL284" s="2"/>
      <c r="HM284" s="2"/>
      <c r="HN284" s="2"/>
      <c r="HO284" s="2"/>
      <c r="HP284" s="2"/>
      <c r="HQ284" s="2"/>
      <c r="HR284" s="2"/>
      <c r="HS284" s="2"/>
      <c r="HT284" s="2"/>
      <c r="HU284" s="2"/>
      <c r="HV284" s="2"/>
      <c r="HW284" s="2"/>
      <c r="HX284" s="2"/>
      <c r="HY284" s="2"/>
      <c r="HZ284" s="2"/>
      <c r="IA284" s="2"/>
      <c r="IB284" s="2"/>
      <c r="IC284" s="2"/>
      <c r="ID284" s="2"/>
      <c r="IE284" s="2"/>
      <c r="IF284" s="2"/>
      <c r="IG284" s="2"/>
      <c r="IH284" s="2"/>
      <c r="II284" s="2"/>
      <c r="IJ284" s="2"/>
      <c r="IK284" s="2"/>
      <c r="IL284" s="2"/>
      <c r="IM284" s="2"/>
    </row>
    <row r="285" spans="1:247" s="3" customFormat="1" ht="15" customHeight="1">
      <c r="A285" s="25" t="s">
        <v>502</v>
      </c>
      <c r="B285" s="26">
        <v>1</v>
      </c>
      <c r="C285" s="25" t="s">
        <v>504</v>
      </c>
      <c r="D285" s="27" t="s">
        <v>161</v>
      </c>
      <c r="E285" s="27">
        <v>79.319999999999993</v>
      </c>
      <c r="F285" s="20">
        <f t="shared" si="73"/>
        <v>75.647999999999996</v>
      </c>
      <c r="G285" s="19">
        <f>RANK(F285,$F$284:$F$285)</f>
        <v>2</v>
      </c>
      <c r="H285" s="16"/>
      <c r="I285" s="16" t="str">
        <f t="shared" si="74"/>
        <v>及格</v>
      </c>
      <c r="J285" s="16" t="str">
        <f t="shared" si="71"/>
        <v/>
      </c>
      <c r="K285" s="21" t="s">
        <v>670</v>
      </c>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c r="FU285" s="2"/>
      <c r="FV285" s="2"/>
      <c r="FW285" s="2"/>
      <c r="FX285" s="2"/>
      <c r="FY285" s="2"/>
      <c r="FZ285" s="2"/>
      <c r="GA285" s="2"/>
      <c r="GB285" s="2"/>
      <c r="GC285" s="2"/>
      <c r="GD285" s="2"/>
      <c r="GE285" s="2"/>
      <c r="GF285" s="2"/>
      <c r="GG285" s="2"/>
      <c r="GH285" s="2"/>
      <c r="GI285" s="2"/>
      <c r="GJ285" s="2"/>
      <c r="GK285" s="2"/>
      <c r="GL285" s="2"/>
      <c r="GM285" s="2"/>
      <c r="GN285" s="2"/>
      <c r="GO285" s="2"/>
      <c r="GP285" s="2"/>
      <c r="GQ285" s="2"/>
      <c r="GR285" s="2"/>
      <c r="GS285" s="2"/>
      <c r="GT285" s="2"/>
      <c r="GU285" s="2"/>
      <c r="GV285" s="2"/>
      <c r="GW285" s="2"/>
      <c r="GX285" s="2"/>
      <c r="GY285" s="2"/>
      <c r="GZ285" s="2"/>
      <c r="HA285" s="2"/>
      <c r="HB285" s="2"/>
      <c r="HC285" s="2"/>
      <c r="HD285" s="2"/>
      <c r="HE285" s="2"/>
      <c r="HF285" s="2"/>
      <c r="HG285" s="2"/>
      <c r="HH285" s="2"/>
      <c r="HI285" s="2"/>
      <c r="HJ285" s="2"/>
      <c r="HK285" s="2"/>
      <c r="HL285" s="2"/>
      <c r="HM285" s="2"/>
      <c r="HN285" s="2"/>
      <c r="HO285" s="2"/>
      <c r="HP285" s="2"/>
      <c r="HQ285" s="2"/>
      <c r="HR285" s="2"/>
      <c r="HS285" s="2"/>
      <c r="HT285" s="2"/>
      <c r="HU285" s="2"/>
      <c r="HV285" s="2"/>
      <c r="HW285" s="2"/>
      <c r="HX285" s="2"/>
      <c r="HY285" s="2"/>
      <c r="HZ285" s="2"/>
      <c r="IA285" s="2"/>
      <c r="IB285" s="2"/>
      <c r="IC285" s="2"/>
      <c r="ID285" s="2"/>
      <c r="IE285" s="2"/>
      <c r="IF285" s="2"/>
      <c r="IG285" s="2"/>
      <c r="IH285" s="2"/>
      <c r="II285" s="2"/>
      <c r="IJ285" s="2"/>
      <c r="IK285" s="2"/>
      <c r="IL285" s="2"/>
      <c r="IM285" s="2"/>
    </row>
    <row r="286" spans="1:247" s="3" customFormat="1" ht="15" customHeight="1">
      <c r="A286" s="25" t="s">
        <v>505</v>
      </c>
      <c r="B286" s="26">
        <v>1</v>
      </c>
      <c r="C286" s="25" t="s">
        <v>506</v>
      </c>
      <c r="D286" s="27">
        <v>69.2</v>
      </c>
      <c r="E286" s="27">
        <v>87.89</v>
      </c>
      <c r="F286" s="20">
        <f t="shared" si="73"/>
        <v>76.676000000000002</v>
      </c>
      <c r="G286" s="19">
        <f>RANK(F286,$F$286:$F$288)</f>
        <v>1</v>
      </c>
      <c r="H286" s="16"/>
      <c r="I286" s="16" t="str">
        <f t="shared" si="74"/>
        <v>及格</v>
      </c>
      <c r="J286" s="16" t="str">
        <f t="shared" si="71"/>
        <v>是</v>
      </c>
      <c r="K286" s="21" t="s">
        <v>670</v>
      </c>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c r="GH286" s="2"/>
      <c r="GI286" s="2"/>
      <c r="GJ286" s="2"/>
      <c r="GK286" s="2"/>
      <c r="GL286" s="2"/>
      <c r="GM286" s="2"/>
      <c r="GN286" s="2"/>
      <c r="GO286" s="2"/>
      <c r="GP286" s="2"/>
      <c r="GQ286" s="2"/>
      <c r="GR286" s="2"/>
      <c r="GS286" s="2"/>
      <c r="GT286" s="2"/>
      <c r="GU286" s="2"/>
      <c r="GV286" s="2"/>
      <c r="GW286" s="2"/>
      <c r="GX286" s="2"/>
      <c r="GY286" s="2"/>
      <c r="GZ286" s="2"/>
      <c r="HA286" s="2"/>
      <c r="HB286" s="2"/>
      <c r="HC286" s="2"/>
      <c r="HD286" s="2"/>
      <c r="HE286" s="2"/>
      <c r="HF286" s="2"/>
      <c r="HG286" s="2"/>
      <c r="HH286" s="2"/>
      <c r="HI286" s="2"/>
      <c r="HJ286" s="2"/>
      <c r="HK286" s="2"/>
      <c r="HL286" s="2"/>
      <c r="HM286" s="2"/>
      <c r="HN286" s="2"/>
      <c r="HO286" s="2"/>
      <c r="HP286" s="2"/>
      <c r="HQ286" s="2"/>
      <c r="HR286" s="2"/>
      <c r="HS286" s="2"/>
      <c r="HT286" s="2"/>
      <c r="HU286" s="2"/>
      <c r="HV286" s="2"/>
      <c r="HW286" s="2"/>
      <c r="HX286" s="2"/>
      <c r="HY286" s="2"/>
      <c r="HZ286" s="2"/>
      <c r="IA286" s="2"/>
      <c r="IB286" s="2"/>
      <c r="IC286" s="2"/>
      <c r="ID286" s="2"/>
      <c r="IE286" s="2"/>
      <c r="IF286" s="2"/>
      <c r="IG286" s="2"/>
      <c r="IH286" s="2"/>
      <c r="II286" s="2"/>
      <c r="IJ286" s="2"/>
      <c r="IK286" s="2"/>
      <c r="IL286" s="2"/>
      <c r="IM286" s="2"/>
    </row>
    <row r="287" spans="1:247" s="3" customFormat="1" ht="15" customHeight="1">
      <c r="A287" s="25" t="s">
        <v>505</v>
      </c>
      <c r="B287" s="26">
        <v>1</v>
      </c>
      <c r="C287" s="25" t="s">
        <v>507</v>
      </c>
      <c r="D287" s="27">
        <v>67.400000000000006</v>
      </c>
      <c r="E287" s="27">
        <v>85.5</v>
      </c>
      <c r="F287" s="20">
        <f t="shared" si="73"/>
        <v>74.640000000000015</v>
      </c>
      <c r="G287" s="19">
        <f t="shared" ref="G287:G288" si="82">RANK(F287,$F$286:$F$288)</f>
        <v>2</v>
      </c>
      <c r="H287" s="16"/>
      <c r="I287" s="16" t="str">
        <f t="shared" si="74"/>
        <v>及格</v>
      </c>
      <c r="J287" s="16" t="str">
        <f t="shared" si="71"/>
        <v/>
      </c>
      <c r="K287" s="21" t="s">
        <v>670</v>
      </c>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c r="GU287" s="2"/>
      <c r="GV287" s="2"/>
      <c r="GW287" s="2"/>
      <c r="GX287" s="2"/>
      <c r="GY287" s="2"/>
      <c r="GZ287" s="2"/>
      <c r="HA287" s="2"/>
      <c r="HB287" s="2"/>
      <c r="HC287" s="2"/>
      <c r="HD287" s="2"/>
      <c r="HE287" s="2"/>
      <c r="HF287" s="2"/>
      <c r="HG287" s="2"/>
      <c r="HH287" s="2"/>
      <c r="HI287" s="2"/>
      <c r="HJ287" s="2"/>
      <c r="HK287" s="2"/>
      <c r="HL287" s="2"/>
      <c r="HM287" s="2"/>
      <c r="HN287" s="2"/>
      <c r="HO287" s="2"/>
      <c r="HP287" s="2"/>
      <c r="HQ287" s="2"/>
      <c r="HR287" s="2"/>
      <c r="HS287" s="2"/>
      <c r="HT287" s="2"/>
      <c r="HU287" s="2"/>
      <c r="HV287" s="2"/>
      <c r="HW287" s="2"/>
      <c r="HX287" s="2"/>
      <c r="HY287" s="2"/>
      <c r="HZ287" s="2"/>
      <c r="IA287" s="2"/>
      <c r="IB287" s="2"/>
      <c r="IC287" s="2"/>
      <c r="ID287" s="2"/>
      <c r="IE287" s="2"/>
      <c r="IF287" s="2"/>
      <c r="IG287" s="2"/>
      <c r="IH287" s="2"/>
      <c r="II287" s="2"/>
      <c r="IJ287" s="2"/>
      <c r="IK287" s="2"/>
      <c r="IL287" s="2"/>
      <c r="IM287" s="2"/>
    </row>
    <row r="288" spans="1:247" s="3" customFormat="1" ht="15" customHeight="1">
      <c r="A288" s="25" t="s">
        <v>505</v>
      </c>
      <c r="B288" s="26">
        <v>1</v>
      </c>
      <c r="C288" s="25" t="s">
        <v>508</v>
      </c>
      <c r="D288" s="27">
        <v>64.8</v>
      </c>
      <c r="E288" s="27">
        <v>73.430000000000007</v>
      </c>
      <c r="F288" s="20">
        <f t="shared" si="73"/>
        <v>68.251999999999995</v>
      </c>
      <c r="G288" s="19">
        <f t="shared" si="82"/>
        <v>3</v>
      </c>
      <c r="H288" s="16"/>
      <c r="I288" s="16" t="str">
        <f t="shared" si="74"/>
        <v>及格</v>
      </c>
      <c r="J288" s="16" t="str">
        <f t="shared" si="71"/>
        <v/>
      </c>
      <c r="K288" s="21" t="s">
        <v>670</v>
      </c>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c r="HC288" s="2"/>
      <c r="HD288" s="2"/>
      <c r="HE288" s="2"/>
      <c r="HF288" s="2"/>
      <c r="HG288" s="2"/>
      <c r="HH288" s="2"/>
      <c r="HI288" s="2"/>
      <c r="HJ288" s="2"/>
      <c r="HK288" s="2"/>
      <c r="HL288" s="2"/>
      <c r="HM288" s="2"/>
      <c r="HN288" s="2"/>
      <c r="HO288" s="2"/>
      <c r="HP288" s="2"/>
      <c r="HQ288" s="2"/>
      <c r="HR288" s="2"/>
      <c r="HS288" s="2"/>
      <c r="HT288" s="2"/>
      <c r="HU288" s="2"/>
      <c r="HV288" s="2"/>
      <c r="HW288" s="2"/>
      <c r="HX288" s="2"/>
      <c r="HY288" s="2"/>
      <c r="HZ288" s="2"/>
      <c r="IA288" s="2"/>
      <c r="IB288" s="2"/>
      <c r="IC288" s="2"/>
      <c r="ID288" s="2"/>
      <c r="IE288" s="2"/>
      <c r="IF288" s="2"/>
      <c r="IG288" s="2"/>
      <c r="IH288" s="2"/>
      <c r="II288" s="2"/>
      <c r="IJ288" s="2"/>
      <c r="IK288" s="2"/>
      <c r="IL288" s="2"/>
      <c r="IM288" s="2"/>
    </row>
    <row r="289" spans="1:247" s="3" customFormat="1" ht="15" customHeight="1">
      <c r="A289" s="25" t="s">
        <v>509</v>
      </c>
      <c r="B289" s="26">
        <v>1</v>
      </c>
      <c r="C289" s="25" t="s">
        <v>510</v>
      </c>
      <c r="D289" s="27" t="s">
        <v>246</v>
      </c>
      <c r="E289" s="27">
        <v>82.32</v>
      </c>
      <c r="F289" s="20">
        <f t="shared" si="73"/>
        <v>79.24799999999999</v>
      </c>
      <c r="G289" s="19">
        <f>RANK(F289,$F$289:$F$291)</f>
        <v>2</v>
      </c>
      <c r="H289" s="16"/>
      <c r="I289" s="16" t="str">
        <f t="shared" si="74"/>
        <v>及格</v>
      </c>
      <c r="J289" s="16" t="str">
        <f t="shared" si="71"/>
        <v/>
      </c>
      <c r="K289" s="21" t="s">
        <v>670</v>
      </c>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c r="HC289" s="2"/>
      <c r="HD289" s="2"/>
      <c r="HE289" s="2"/>
      <c r="HF289" s="2"/>
      <c r="HG289" s="2"/>
      <c r="HH289" s="2"/>
      <c r="HI289" s="2"/>
      <c r="HJ289" s="2"/>
      <c r="HK289" s="2"/>
      <c r="HL289" s="2"/>
      <c r="HM289" s="2"/>
      <c r="HN289" s="2"/>
      <c r="HO289" s="2"/>
      <c r="HP289" s="2"/>
      <c r="HQ289" s="2"/>
      <c r="HR289" s="2"/>
      <c r="HS289" s="2"/>
      <c r="HT289" s="2"/>
      <c r="HU289" s="2"/>
      <c r="HV289" s="2"/>
      <c r="HW289" s="2"/>
      <c r="HX289" s="2"/>
      <c r="HY289" s="2"/>
      <c r="HZ289" s="2"/>
      <c r="IA289" s="2"/>
      <c r="IB289" s="2"/>
      <c r="IC289" s="2"/>
      <c r="ID289" s="2"/>
      <c r="IE289" s="2"/>
      <c r="IF289" s="2"/>
      <c r="IG289" s="2"/>
      <c r="IH289" s="2"/>
      <c r="II289" s="2"/>
      <c r="IJ289" s="2"/>
      <c r="IK289" s="2"/>
      <c r="IL289" s="2"/>
      <c r="IM289" s="2"/>
    </row>
    <row r="290" spans="1:247" s="3" customFormat="1" ht="15" customHeight="1">
      <c r="A290" s="25" t="s">
        <v>509</v>
      </c>
      <c r="B290" s="26">
        <v>1</v>
      </c>
      <c r="C290" s="25" t="s">
        <v>511</v>
      </c>
      <c r="D290" s="27" t="s">
        <v>363</v>
      </c>
      <c r="E290" s="27">
        <v>82</v>
      </c>
      <c r="F290" s="20">
        <f t="shared" si="73"/>
        <v>77.56</v>
      </c>
      <c r="G290" s="19">
        <f t="shared" ref="G290:G291" si="83">RANK(F290,$F$289:$F$291)</f>
        <v>3</v>
      </c>
      <c r="H290" s="16"/>
      <c r="I290" s="16" t="str">
        <f t="shared" si="74"/>
        <v>及格</v>
      </c>
      <c r="J290" s="16" t="str">
        <f t="shared" ref="J290:J321" si="84">IF(AND(G290&lt;=1,I290="及格"),"是","")</f>
        <v/>
      </c>
      <c r="K290" s="21" t="s">
        <v>670</v>
      </c>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c r="HC290" s="2"/>
      <c r="HD290" s="2"/>
      <c r="HE290" s="2"/>
      <c r="HF290" s="2"/>
      <c r="HG290" s="2"/>
      <c r="HH290" s="2"/>
      <c r="HI290" s="2"/>
      <c r="HJ290" s="2"/>
      <c r="HK290" s="2"/>
      <c r="HL290" s="2"/>
      <c r="HM290" s="2"/>
      <c r="HN290" s="2"/>
      <c r="HO290" s="2"/>
      <c r="HP290" s="2"/>
      <c r="HQ290" s="2"/>
      <c r="HR290" s="2"/>
      <c r="HS290" s="2"/>
      <c r="HT290" s="2"/>
      <c r="HU290" s="2"/>
      <c r="HV290" s="2"/>
      <c r="HW290" s="2"/>
      <c r="HX290" s="2"/>
      <c r="HY290" s="2"/>
      <c r="HZ290" s="2"/>
      <c r="IA290" s="2"/>
      <c r="IB290" s="2"/>
      <c r="IC290" s="2"/>
      <c r="ID290" s="2"/>
      <c r="IE290" s="2"/>
      <c r="IF290" s="2"/>
      <c r="IG290" s="2"/>
      <c r="IH290" s="2"/>
      <c r="II290" s="2"/>
      <c r="IJ290" s="2"/>
      <c r="IK290" s="2"/>
      <c r="IL290" s="2"/>
      <c r="IM290" s="2"/>
    </row>
    <row r="291" spans="1:247" s="3" customFormat="1" ht="15" customHeight="1">
      <c r="A291" s="25" t="s">
        <v>509</v>
      </c>
      <c r="B291" s="26">
        <v>1</v>
      </c>
      <c r="C291" s="25" t="s">
        <v>512</v>
      </c>
      <c r="D291" s="27" t="s">
        <v>229</v>
      </c>
      <c r="E291" s="27">
        <v>88.04</v>
      </c>
      <c r="F291" s="20">
        <f t="shared" si="73"/>
        <v>79.495999999999995</v>
      </c>
      <c r="G291" s="19">
        <f t="shared" si="83"/>
        <v>1</v>
      </c>
      <c r="H291" s="16"/>
      <c r="I291" s="16" t="str">
        <f t="shared" si="74"/>
        <v>及格</v>
      </c>
      <c r="J291" s="16" t="str">
        <f t="shared" si="84"/>
        <v>是</v>
      </c>
      <c r="K291" s="21" t="s">
        <v>670</v>
      </c>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c r="HC291" s="2"/>
      <c r="HD291" s="2"/>
      <c r="HE291" s="2"/>
      <c r="HF291" s="2"/>
      <c r="HG291" s="2"/>
      <c r="HH291" s="2"/>
      <c r="HI291" s="2"/>
      <c r="HJ291" s="2"/>
      <c r="HK291" s="2"/>
      <c r="HL291" s="2"/>
      <c r="HM291" s="2"/>
      <c r="HN291" s="2"/>
      <c r="HO291" s="2"/>
      <c r="HP291" s="2"/>
      <c r="HQ291" s="2"/>
      <c r="HR291" s="2"/>
      <c r="HS291" s="2"/>
      <c r="HT291" s="2"/>
      <c r="HU291" s="2"/>
      <c r="HV291" s="2"/>
      <c r="HW291" s="2"/>
      <c r="HX291" s="2"/>
      <c r="HY291" s="2"/>
      <c r="HZ291" s="2"/>
      <c r="IA291" s="2"/>
      <c r="IB291" s="2"/>
      <c r="IC291" s="2"/>
      <c r="ID291" s="2"/>
      <c r="IE291" s="2"/>
      <c r="IF291" s="2"/>
      <c r="IG291" s="2"/>
      <c r="IH291" s="2"/>
      <c r="II291" s="2"/>
      <c r="IJ291" s="2"/>
      <c r="IK291" s="2"/>
      <c r="IL291" s="2"/>
      <c r="IM291" s="2"/>
    </row>
    <row r="292" spans="1:247" s="3" customFormat="1" ht="15" customHeight="1">
      <c r="A292" s="25" t="s">
        <v>513</v>
      </c>
      <c r="B292" s="26">
        <v>1</v>
      </c>
      <c r="C292" s="25" t="s">
        <v>514</v>
      </c>
      <c r="D292" s="27" t="s">
        <v>148</v>
      </c>
      <c r="E292" s="27">
        <v>82.89</v>
      </c>
      <c r="F292" s="20">
        <f t="shared" si="73"/>
        <v>84.156000000000006</v>
      </c>
      <c r="G292" s="19">
        <f>RANK(F292,$F$292:$F$294)</f>
        <v>1</v>
      </c>
      <c r="H292" s="16"/>
      <c r="I292" s="16" t="str">
        <f t="shared" si="74"/>
        <v>及格</v>
      </c>
      <c r="J292" s="16" t="str">
        <f t="shared" si="84"/>
        <v>是</v>
      </c>
      <c r="K292" s="21" t="s">
        <v>670</v>
      </c>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c r="HC292" s="2"/>
      <c r="HD292" s="2"/>
      <c r="HE292" s="2"/>
      <c r="HF292" s="2"/>
      <c r="HG292" s="2"/>
      <c r="HH292" s="2"/>
      <c r="HI292" s="2"/>
      <c r="HJ292" s="2"/>
      <c r="HK292" s="2"/>
      <c r="HL292" s="2"/>
      <c r="HM292" s="2"/>
      <c r="HN292" s="2"/>
      <c r="HO292" s="2"/>
      <c r="HP292" s="2"/>
      <c r="HQ292" s="2"/>
      <c r="HR292" s="2"/>
      <c r="HS292" s="2"/>
      <c r="HT292" s="2"/>
      <c r="HU292" s="2"/>
      <c r="HV292" s="2"/>
      <c r="HW292" s="2"/>
      <c r="HX292" s="2"/>
      <c r="HY292" s="2"/>
      <c r="HZ292" s="2"/>
      <c r="IA292" s="2"/>
      <c r="IB292" s="2"/>
      <c r="IC292" s="2"/>
      <c r="ID292" s="2"/>
      <c r="IE292" s="2"/>
      <c r="IF292" s="2"/>
      <c r="IG292" s="2"/>
      <c r="IH292" s="2"/>
      <c r="II292" s="2"/>
      <c r="IJ292" s="2"/>
      <c r="IK292" s="2"/>
      <c r="IL292" s="2"/>
      <c r="IM292" s="2"/>
    </row>
    <row r="293" spans="1:247" s="3" customFormat="1" ht="15" customHeight="1">
      <c r="A293" s="25" t="s">
        <v>513</v>
      </c>
      <c r="B293" s="26">
        <v>1</v>
      </c>
      <c r="C293" s="25" t="s">
        <v>515</v>
      </c>
      <c r="D293" s="27" t="s">
        <v>280</v>
      </c>
      <c r="E293" s="27">
        <v>80.11</v>
      </c>
      <c r="F293" s="20">
        <f t="shared" si="73"/>
        <v>78.244</v>
      </c>
      <c r="G293" s="19">
        <f t="shared" ref="G293:G294" si="85">RANK(F293,$F$292:$F$294)</f>
        <v>2</v>
      </c>
      <c r="H293" s="16"/>
      <c r="I293" s="16" t="str">
        <f t="shared" si="74"/>
        <v>及格</v>
      </c>
      <c r="J293" s="16" t="str">
        <f t="shared" si="84"/>
        <v/>
      </c>
      <c r="K293" s="21" t="s">
        <v>670</v>
      </c>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c r="HC293" s="2"/>
      <c r="HD293" s="2"/>
      <c r="HE293" s="2"/>
      <c r="HF293" s="2"/>
      <c r="HG293" s="2"/>
      <c r="HH293" s="2"/>
      <c r="HI293" s="2"/>
      <c r="HJ293" s="2"/>
      <c r="HK293" s="2"/>
      <c r="HL293" s="2"/>
      <c r="HM293" s="2"/>
      <c r="HN293" s="2"/>
      <c r="HO293" s="2"/>
      <c r="HP293" s="2"/>
      <c r="HQ293" s="2"/>
      <c r="HR293" s="2"/>
      <c r="HS293" s="2"/>
      <c r="HT293" s="2"/>
      <c r="HU293" s="2"/>
      <c r="HV293" s="2"/>
      <c r="HW293" s="2"/>
      <c r="HX293" s="2"/>
      <c r="HY293" s="2"/>
      <c r="HZ293" s="2"/>
      <c r="IA293" s="2"/>
      <c r="IB293" s="2"/>
      <c r="IC293" s="2"/>
      <c r="ID293" s="2"/>
      <c r="IE293" s="2"/>
      <c r="IF293" s="2"/>
      <c r="IG293" s="2"/>
      <c r="IH293" s="2"/>
      <c r="II293" s="2"/>
      <c r="IJ293" s="2"/>
      <c r="IK293" s="2"/>
      <c r="IL293" s="2"/>
      <c r="IM293" s="2"/>
    </row>
    <row r="294" spans="1:247" s="3" customFormat="1" ht="15" customHeight="1">
      <c r="A294" s="25" t="s">
        <v>513</v>
      </c>
      <c r="B294" s="26">
        <v>1</v>
      </c>
      <c r="C294" s="25" t="s">
        <v>516</v>
      </c>
      <c r="D294" s="27" t="s">
        <v>197</v>
      </c>
      <c r="E294" s="27">
        <v>73.89</v>
      </c>
      <c r="F294" s="20">
        <f t="shared" si="73"/>
        <v>75.156000000000006</v>
      </c>
      <c r="G294" s="19">
        <f t="shared" si="85"/>
        <v>3</v>
      </c>
      <c r="H294" s="16"/>
      <c r="I294" s="16" t="str">
        <f t="shared" si="74"/>
        <v>及格</v>
      </c>
      <c r="J294" s="16" t="str">
        <f t="shared" si="84"/>
        <v/>
      </c>
      <c r="K294" s="21" t="s">
        <v>670</v>
      </c>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c r="HC294" s="2"/>
      <c r="HD294" s="2"/>
      <c r="HE294" s="2"/>
      <c r="HF294" s="2"/>
      <c r="HG294" s="2"/>
      <c r="HH294" s="2"/>
      <c r="HI294" s="2"/>
      <c r="HJ294" s="2"/>
      <c r="HK294" s="2"/>
      <c r="HL294" s="2"/>
      <c r="HM294" s="2"/>
      <c r="HN294" s="2"/>
      <c r="HO294" s="2"/>
      <c r="HP294" s="2"/>
      <c r="HQ294" s="2"/>
      <c r="HR294" s="2"/>
      <c r="HS294" s="2"/>
      <c r="HT294" s="2"/>
      <c r="HU294" s="2"/>
      <c r="HV294" s="2"/>
      <c r="HW294" s="2"/>
      <c r="HX294" s="2"/>
      <c r="HY294" s="2"/>
      <c r="HZ294" s="2"/>
      <c r="IA294" s="2"/>
      <c r="IB294" s="2"/>
      <c r="IC294" s="2"/>
      <c r="ID294" s="2"/>
      <c r="IE294" s="2"/>
      <c r="IF294" s="2"/>
      <c r="IG294" s="2"/>
      <c r="IH294" s="2"/>
      <c r="II294" s="2"/>
      <c r="IJ294" s="2"/>
      <c r="IK294" s="2"/>
      <c r="IL294" s="2"/>
      <c r="IM294" s="2"/>
    </row>
    <row r="295" spans="1:247" s="3" customFormat="1" ht="15" customHeight="1">
      <c r="A295" s="25" t="s">
        <v>517</v>
      </c>
      <c r="B295" s="26">
        <v>1</v>
      </c>
      <c r="C295" s="25" t="s">
        <v>518</v>
      </c>
      <c r="D295" s="27" t="s">
        <v>519</v>
      </c>
      <c r="E295" s="27">
        <v>83.89</v>
      </c>
      <c r="F295" s="20">
        <f t="shared" si="73"/>
        <v>86.716000000000008</v>
      </c>
      <c r="G295" s="19">
        <f>RANK(F295,$F$295:$F$297)</f>
        <v>1</v>
      </c>
      <c r="H295" s="16"/>
      <c r="I295" s="16" t="str">
        <f t="shared" si="74"/>
        <v>及格</v>
      </c>
      <c r="J295" s="16" t="str">
        <f t="shared" si="84"/>
        <v>是</v>
      </c>
      <c r="K295" s="21" t="s">
        <v>670</v>
      </c>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c r="HC295" s="2"/>
      <c r="HD295" s="2"/>
      <c r="HE295" s="2"/>
      <c r="HF295" s="2"/>
      <c r="HG295" s="2"/>
      <c r="HH295" s="2"/>
      <c r="HI295" s="2"/>
      <c r="HJ295" s="2"/>
      <c r="HK295" s="2"/>
      <c r="HL295" s="2"/>
      <c r="HM295" s="2"/>
      <c r="HN295" s="2"/>
      <c r="HO295" s="2"/>
      <c r="HP295" s="2"/>
      <c r="HQ295" s="2"/>
      <c r="HR295" s="2"/>
      <c r="HS295" s="2"/>
      <c r="HT295" s="2"/>
      <c r="HU295" s="2"/>
      <c r="HV295" s="2"/>
      <c r="HW295" s="2"/>
      <c r="HX295" s="2"/>
      <c r="HY295" s="2"/>
      <c r="HZ295" s="2"/>
      <c r="IA295" s="2"/>
      <c r="IB295" s="2"/>
      <c r="IC295" s="2"/>
      <c r="ID295" s="2"/>
      <c r="IE295" s="2"/>
      <c r="IF295" s="2"/>
      <c r="IG295" s="2"/>
      <c r="IH295" s="2"/>
      <c r="II295" s="2"/>
      <c r="IJ295" s="2"/>
      <c r="IK295" s="2"/>
      <c r="IL295" s="2"/>
      <c r="IM295" s="2"/>
    </row>
    <row r="296" spans="1:247" s="3" customFormat="1" ht="15" customHeight="1">
      <c r="A296" s="25" t="s">
        <v>517</v>
      </c>
      <c r="B296" s="26">
        <v>1</v>
      </c>
      <c r="C296" s="25" t="s">
        <v>520</v>
      </c>
      <c r="D296" s="27" t="s">
        <v>457</v>
      </c>
      <c r="E296" s="27">
        <v>79.11</v>
      </c>
      <c r="F296" s="20">
        <f t="shared" si="73"/>
        <v>82.284000000000006</v>
      </c>
      <c r="G296" s="19">
        <f t="shared" ref="G296:G297" si="86">RANK(F296,$F$295:$F$297)</f>
        <v>3</v>
      </c>
      <c r="H296" s="16"/>
      <c r="I296" s="16" t="str">
        <f t="shared" si="74"/>
        <v>及格</v>
      </c>
      <c r="J296" s="16" t="str">
        <f t="shared" si="84"/>
        <v/>
      </c>
      <c r="K296" s="21" t="s">
        <v>670</v>
      </c>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c r="GV296" s="2"/>
      <c r="GW296" s="2"/>
      <c r="GX296" s="2"/>
      <c r="GY296" s="2"/>
      <c r="GZ296" s="2"/>
      <c r="HA296" s="2"/>
      <c r="HB296" s="2"/>
      <c r="HC296" s="2"/>
      <c r="HD296" s="2"/>
      <c r="HE296" s="2"/>
      <c r="HF296" s="2"/>
      <c r="HG296" s="2"/>
      <c r="HH296" s="2"/>
      <c r="HI296" s="2"/>
      <c r="HJ296" s="2"/>
      <c r="HK296" s="2"/>
      <c r="HL296" s="2"/>
      <c r="HM296" s="2"/>
      <c r="HN296" s="2"/>
      <c r="HO296" s="2"/>
      <c r="HP296" s="2"/>
      <c r="HQ296" s="2"/>
      <c r="HR296" s="2"/>
      <c r="HS296" s="2"/>
      <c r="HT296" s="2"/>
      <c r="HU296" s="2"/>
      <c r="HV296" s="2"/>
      <c r="HW296" s="2"/>
      <c r="HX296" s="2"/>
      <c r="HY296" s="2"/>
      <c r="HZ296" s="2"/>
      <c r="IA296" s="2"/>
      <c r="IB296" s="2"/>
      <c r="IC296" s="2"/>
      <c r="ID296" s="2"/>
      <c r="IE296" s="2"/>
      <c r="IF296" s="2"/>
      <c r="IG296" s="2"/>
      <c r="IH296" s="2"/>
      <c r="II296" s="2"/>
      <c r="IJ296" s="2"/>
      <c r="IK296" s="2"/>
      <c r="IL296" s="2"/>
      <c r="IM296" s="2"/>
    </row>
    <row r="297" spans="1:247" s="3" customFormat="1" ht="15" customHeight="1">
      <c r="A297" s="25" t="s">
        <v>517</v>
      </c>
      <c r="B297" s="26">
        <v>1</v>
      </c>
      <c r="C297" s="25" t="s">
        <v>521</v>
      </c>
      <c r="D297" s="27" t="s">
        <v>110</v>
      </c>
      <c r="E297" s="27">
        <v>83.36</v>
      </c>
      <c r="F297" s="20">
        <f t="shared" si="73"/>
        <v>82.543999999999997</v>
      </c>
      <c r="G297" s="19">
        <f t="shared" si="86"/>
        <v>2</v>
      </c>
      <c r="H297" s="16"/>
      <c r="I297" s="16" t="str">
        <f t="shared" si="74"/>
        <v>及格</v>
      </c>
      <c r="J297" s="16" t="str">
        <f t="shared" si="84"/>
        <v/>
      </c>
      <c r="K297" s="21" t="s">
        <v>670</v>
      </c>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c r="GQ297" s="2"/>
      <c r="GR297" s="2"/>
      <c r="GS297" s="2"/>
      <c r="GT297" s="2"/>
      <c r="GU297" s="2"/>
      <c r="GV297" s="2"/>
      <c r="GW297" s="2"/>
      <c r="GX297" s="2"/>
      <c r="GY297" s="2"/>
      <c r="GZ297" s="2"/>
      <c r="HA297" s="2"/>
      <c r="HB297" s="2"/>
      <c r="HC297" s="2"/>
      <c r="HD297" s="2"/>
      <c r="HE297" s="2"/>
      <c r="HF297" s="2"/>
      <c r="HG297" s="2"/>
      <c r="HH297" s="2"/>
      <c r="HI297" s="2"/>
      <c r="HJ297" s="2"/>
      <c r="HK297" s="2"/>
      <c r="HL297" s="2"/>
      <c r="HM297" s="2"/>
      <c r="HN297" s="2"/>
      <c r="HO297" s="2"/>
      <c r="HP297" s="2"/>
      <c r="HQ297" s="2"/>
      <c r="HR297" s="2"/>
      <c r="HS297" s="2"/>
      <c r="HT297" s="2"/>
      <c r="HU297" s="2"/>
      <c r="HV297" s="2"/>
      <c r="HW297" s="2"/>
      <c r="HX297" s="2"/>
      <c r="HY297" s="2"/>
      <c r="HZ297" s="2"/>
      <c r="IA297" s="2"/>
      <c r="IB297" s="2"/>
      <c r="IC297" s="2"/>
      <c r="ID297" s="2"/>
      <c r="IE297" s="2"/>
      <c r="IF297" s="2"/>
      <c r="IG297" s="2"/>
      <c r="IH297" s="2"/>
      <c r="II297" s="2"/>
      <c r="IJ297" s="2"/>
      <c r="IK297" s="2"/>
      <c r="IL297" s="2"/>
      <c r="IM297" s="2"/>
    </row>
    <row r="298" spans="1:247" s="3" customFormat="1" ht="15" customHeight="1">
      <c r="A298" s="25" t="s">
        <v>522</v>
      </c>
      <c r="B298" s="26">
        <v>1</v>
      </c>
      <c r="C298" s="25" t="s">
        <v>523</v>
      </c>
      <c r="D298" s="27" t="s">
        <v>210</v>
      </c>
      <c r="E298" s="27">
        <v>79.819999999999993</v>
      </c>
      <c r="F298" s="20">
        <f t="shared" si="73"/>
        <v>79.207999999999998</v>
      </c>
      <c r="G298" s="19">
        <f>RANK(F298,$F$298:$F$300)</f>
        <v>2</v>
      </c>
      <c r="H298" s="16"/>
      <c r="I298" s="16" t="str">
        <f t="shared" si="74"/>
        <v>及格</v>
      </c>
      <c r="J298" s="16" t="str">
        <f t="shared" si="84"/>
        <v/>
      </c>
      <c r="K298" s="21" t="s">
        <v>670</v>
      </c>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c r="GZ298" s="2"/>
      <c r="HA298" s="2"/>
      <c r="HB298" s="2"/>
      <c r="HC298" s="2"/>
      <c r="HD298" s="2"/>
      <c r="HE298" s="2"/>
      <c r="HF298" s="2"/>
      <c r="HG298" s="2"/>
      <c r="HH298" s="2"/>
      <c r="HI298" s="2"/>
      <c r="HJ298" s="2"/>
      <c r="HK298" s="2"/>
      <c r="HL298" s="2"/>
      <c r="HM298" s="2"/>
      <c r="HN298" s="2"/>
      <c r="HO298" s="2"/>
      <c r="HP298" s="2"/>
      <c r="HQ298" s="2"/>
      <c r="HR298" s="2"/>
      <c r="HS298" s="2"/>
      <c r="HT298" s="2"/>
      <c r="HU298" s="2"/>
      <c r="HV298" s="2"/>
      <c r="HW298" s="2"/>
      <c r="HX298" s="2"/>
      <c r="HY298" s="2"/>
      <c r="HZ298" s="2"/>
      <c r="IA298" s="2"/>
      <c r="IB298" s="2"/>
      <c r="IC298" s="2"/>
      <c r="ID298" s="2"/>
      <c r="IE298" s="2"/>
      <c r="IF298" s="2"/>
      <c r="IG298" s="2"/>
      <c r="IH298" s="2"/>
      <c r="II298" s="2"/>
      <c r="IJ298" s="2"/>
      <c r="IK298" s="2"/>
      <c r="IL298" s="2"/>
      <c r="IM298" s="2"/>
    </row>
    <row r="299" spans="1:247" s="3" customFormat="1" ht="15" customHeight="1">
      <c r="A299" s="25" t="s">
        <v>522</v>
      </c>
      <c r="B299" s="26">
        <v>1</v>
      </c>
      <c r="C299" s="25" t="s">
        <v>524</v>
      </c>
      <c r="D299" s="27" t="s">
        <v>246</v>
      </c>
      <c r="E299" s="27">
        <v>82.61</v>
      </c>
      <c r="F299" s="20">
        <f t="shared" si="73"/>
        <v>79.364000000000004</v>
      </c>
      <c r="G299" s="19">
        <f t="shared" ref="G299:G300" si="87">RANK(F299,$F$298:$F$300)</f>
        <v>1</v>
      </c>
      <c r="H299" s="16"/>
      <c r="I299" s="16" t="str">
        <f t="shared" si="74"/>
        <v>及格</v>
      </c>
      <c r="J299" s="16" t="str">
        <f t="shared" si="84"/>
        <v>是</v>
      </c>
      <c r="K299" s="21" t="s">
        <v>670</v>
      </c>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c r="GQ299" s="2"/>
      <c r="GR299" s="2"/>
      <c r="GS299" s="2"/>
      <c r="GT299" s="2"/>
      <c r="GU299" s="2"/>
      <c r="GV299" s="2"/>
      <c r="GW299" s="2"/>
      <c r="GX299" s="2"/>
      <c r="GY299" s="2"/>
      <c r="GZ299" s="2"/>
      <c r="HA299" s="2"/>
      <c r="HB299" s="2"/>
      <c r="HC299" s="2"/>
      <c r="HD299" s="2"/>
      <c r="HE299" s="2"/>
      <c r="HF299" s="2"/>
      <c r="HG299" s="2"/>
      <c r="HH299" s="2"/>
      <c r="HI299" s="2"/>
      <c r="HJ299" s="2"/>
      <c r="HK299" s="2"/>
      <c r="HL299" s="2"/>
      <c r="HM299" s="2"/>
      <c r="HN299" s="2"/>
      <c r="HO299" s="2"/>
      <c r="HP299" s="2"/>
      <c r="HQ299" s="2"/>
      <c r="HR299" s="2"/>
      <c r="HS299" s="2"/>
      <c r="HT299" s="2"/>
      <c r="HU299" s="2"/>
      <c r="HV299" s="2"/>
      <c r="HW299" s="2"/>
      <c r="HX299" s="2"/>
      <c r="HY299" s="2"/>
      <c r="HZ299" s="2"/>
      <c r="IA299" s="2"/>
      <c r="IB299" s="2"/>
      <c r="IC299" s="2"/>
      <c r="ID299" s="2"/>
      <c r="IE299" s="2"/>
      <c r="IF299" s="2"/>
      <c r="IG299" s="2"/>
      <c r="IH299" s="2"/>
      <c r="II299" s="2"/>
      <c r="IJ299" s="2"/>
      <c r="IK299" s="2"/>
      <c r="IL299" s="2"/>
      <c r="IM299" s="2"/>
    </row>
    <row r="300" spans="1:247" s="3" customFormat="1" ht="15" customHeight="1">
      <c r="A300" s="25" t="s">
        <v>522</v>
      </c>
      <c r="B300" s="26">
        <v>1</v>
      </c>
      <c r="C300" s="25" t="s">
        <v>525</v>
      </c>
      <c r="D300" s="27" t="s">
        <v>120</v>
      </c>
      <c r="E300" s="27">
        <v>74.39</v>
      </c>
      <c r="F300" s="20">
        <f t="shared" si="73"/>
        <v>74.756</v>
      </c>
      <c r="G300" s="19">
        <f t="shared" si="87"/>
        <v>3</v>
      </c>
      <c r="H300" s="16"/>
      <c r="I300" s="16" t="str">
        <f t="shared" si="74"/>
        <v>及格</v>
      </c>
      <c r="J300" s="16" t="str">
        <f t="shared" si="84"/>
        <v/>
      </c>
      <c r="K300" s="21" t="s">
        <v>670</v>
      </c>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2"/>
      <c r="GE300" s="2"/>
      <c r="GF300" s="2"/>
      <c r="GG300" s="2"/>
      <c r="GH300" s="2"/>
      <c r="GI300" s="2"/>
      <c r="GJ300" s="2"/>
      <c r="GK300" s="2"/>
      <c r="GL300" s="2"/>
      <c r="GM300" s="2"/>
      <c r="GN300" s="2"/>
      <c r="GO300" s="2"/>
      <c r="GP300" s="2"/>
      <c r="GQ300" s="2"/>
      <c r="GR300" s="2"/>
      <c r="GS300" s="2"/>
      <c r="GT300" s="2"/>
      <c r="GU300" s="2"/>
      <c r="GV300" s="2"/>
      <c r="GW300" s="2"/>
      <c r="GX300" s="2"/>
      <c r="GY300" s="2"/>
      <c r="GZ300" s="2"/>
      <c r="HA300" s="2"/>
      <c r="HB300" s="2"/>
      <c r="HC300" s="2"/>
      <c r="HD300" s="2"/>
      <c r="HE300" s="2"/>
      <c r="HF300" s="2"/>
      <c r="HG300" s="2"/>
      <c r="HH300" s="2"/>
      <c r="HI300" s="2"/>
      <c r="HJ300" s="2"/>
      <c r="HK300" s="2"/>
      <c r="HL300" s="2"/>
      <c r="HM300" s="2"/>
      <c r="HN300" s="2"/>
      <c r="HO300" s="2"/>
      <c r="HP300" s="2"/>
      <c r="HQ300" s="2"/>
      <c r="HR300" s="2"/>
      <c r="HS300" s="2"/>
      <c r="HT300" s="2"/>
      <c r="HU300" s="2"/>
      <c r="HV300" s="2"/>
      <c r="HW300" s="2"/>
      <c r="HX300" s="2"/>
      <c r="HY300" s="2"/>
      <c r="HZ300" s="2"/>
      <c r="IA300" s="2"/>
      <c r="IB300" s="2"/>
      <c r="IC300" s="2"/>
      <c r="ID300" s="2"/>
      <c r="IE300" s="2"/>
      <c r="IF300" s="2"/>
      <c r="IG300" s="2"/>
      <c r="IH300" s="2"/>
      <c r="II300" s="2"/>
      <c r="IJ300" s="2"/>
      <c r="IK300" s="2"/>
      <c r="IL300" s="2"/>
      <c r="IM300" s="2"/>
    </row>
    <row r="301" spans="1:247" s="3" customFormat="1" ht="15" customHeight="1">
      <c r="A301" s="25" t="s">
        <v>526</v>
      </c>
      <c r="B301" s="26">
        <v>1</v>
      </c>
      <c r="C301" s="25" t="s">
        <v>527</v>
      </c>
      <c r="D301" s="27" t="s">
        <v>202</v>
      </c>
      <c r="E301" s="27">
        <v>88.18</v>
      </c>
      <c r="F301" s="20">
        <f t="shared" si="73"/>
        <v>86.632000000000005</v>
      </c>
      <c r="G301" s="19">
        <f>RANK(F301,$F$301:$F$303)</f>
        <v>1</v>
      </c>
      <c r="H301" s="16"/>
      <c r="I301" s="16" t="str">
        <f t="shared" si="74"/>
        <v>及格</v>
      </c>
      <c r="J301" s="16" t="str">
        <f t="shared" si="84"/>
        <v>是</v>
      </c>
      <c r="K301" s="21" t="s">
        <v>670</v>
      </c>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2"/>
      <c r="GE301" s="2"/>
      <c r="GF301" s="2"/>
      <c r="GG301" s="2"/>
      <c r="GH301" s="2"/>
      <c r="GI301" s="2"/>
      <c r="GJ301" s="2"/>
      <c r="GK301" s="2"/>
      <c r="GL301" s="2"/>
      <c r="GM301" s="2"/>
      <c r="GN301" s="2"/>
      <c r="GO301" s="2"/>
      <c r="GP301" s="2"/>
      <c r="GQ301" s="2"/>
      <c r="GR301" s="2"/>
      <c r="GS301" s="2"/>
      <c r="GT301" s="2"/>
      <c r="GU301" s="2"/>
      <c r="GV301" s="2"/>
      <c r="GW301" s="2"/>
      <c r="GX301" s="2"/>
      <c r="GY301" s="2"/>
      <c r="GZ301" s="2"/>
      <c r="HA301" s="2"/>
      <c r="HB301" s="2"/>
      <c r="HC301" s="2"/>
      <c r="HD301" s="2"/>
      <c r="HE301" s="2"/>
      <c r="HF301" s="2"/>
      <c r="HG301" s="2"/>
      <c r="HH301" s="2"/>
      <c r="HI301" s="2"/>
      <c r="HJ301" s="2"/>
      <c r="HK301" s="2"/>
      <c r="HL301" s="2"/>
      <c r="HM301" s="2"/>
      <c r="HN301" s="2"/>
      <c r="HO301" s="2"/>
      <c r="HP301" s="2"/>
      <c r="HQ301" s="2"/>
      <c r="HR301" s="2"/>
      <c r="HS301" s="2"/>
      <c r="HT301" s="2"/>
      <c r="HU301" s="2"/>
      <c r="HV301" s="2"/>
      <c r="HW301" s="2"/>
      <c r="HX301" s="2"/>
      <c r="HY301" s="2"/>
      <c r="HZ301" s="2"/>
      <c r="IA301" s="2"/>
      <c r="IB301" s="2"/>
      <c r="IC301" s="2"/>
      <c r="ID301" s="2"/>
      <c r="IE301" s="2"/>
      <c r="IF301" s="2"/>
      <c r="IG301" s="2"/>
      <c r="IH301" s="2"/>
      <c r="II301" s="2"/>
      <c r="IJ301" s="2"/>
      <c r="IK301" s="2"/>
      <c r="IL301" s="2"/>
      <c r="IM301" s="2"/>
    </row>
    <row r="302" spans="1:247" s="3" customFormat="1" ht="15" customHeight="1">
      <c r="A302" s="25" t="s">
        <v>526</v>
      </c>
      <c r="B302" s="26">
        <v>1</v>
      </c>
      <c r="C302" s="25" t="s">
        <v>528</v>
      </c>
      <c r="D302" s="27" t="s">
        <v>252</v>
      </c>
      <c r="E302" s="27">
        <v>81.86</v>
      </c>
      <c r="F302" s="20">
        <f t="shared" si="73"/>
        <v>80.384</v>
      </c>
      <c r="G302" s="19">
        <f t="shared" ref="G302:G303" si="88">RANK(F302,$F$301:$F$303)</f>
        <v>2</v>
      </c>
      <c r="H302" s="16"/>
      <c r="I302" s="16" t="str">
        <f t="shared" si="74"/>
        <v>及格</v>
      </c>
      <c r="J302" s="16" t="str">
        <f t="shared" si="84"/>
        <v/>
      </c>
      <c r="K302" s="21" t="s">
        <v>670</v>
      </c>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c r="GQ302" s="2"/>
      <c r="GR302" s="2"/>
      <c r="GS302" s="2"/>
      <c r="GT302" s="2"/>
      <c r="GU302" s="2"/>
      <c r="GV302" s="2"/>
      <c r="GW302" s="2"/>
      <c r="GX302" s="2"/>
      <c r="GY302" s="2"/>
      <c r="GZ302" s="2"/>
      <c r="HA302" s="2"/>
      <c r="HB302" s="2"/>
      <c r="HC302" s="2"/>
      <c r="HD302" s="2"/>
      <c r="HE302" s="2"/>
      <c r="HF302" s="2"/>
      <c r="HG302" s="2"/>
      <c r="HH302" s="2"/>
      <c r="HI302" s="2"/>
      <c r="HJ302" s="2"/>
      <c r="HK302" s="2"/>
      <c r="HL302" s="2"/>
      <c r="HM302" s="2"/>
      <c r="HN302" s="2"/>
      <c r="HO302" s="2"/>
      <c r="HP302" s="2"/>
      <c r="HQ302" s="2"/>
      <c r="HR302" s="2"/>
      <c r="HS302" s="2"/>
      <c r="HT302" s="2"/>
      <c r="HU302" s="2"/>
      <c r="HV302" s="2"/>
      <c r="HW302" s="2"/>
      <c r="HX302" s="2"/>
      <c r="HY302" s="2"/>
      <c r="HZ302" s="2"/>
      <c r="IA302" s="2"/>
      <c r="IB302" s="2"/>
      <c r="IC302" s="2"/>
      <c r="ID302" s="2"/>
      <c r="IE302" s="2"/>
      <c r="IF302" s="2"/>
      <c r="IG302" s="2"/>
      <c r="IH302" s="2"/>
      <c r="II302" s="2"/>
      <c r="IJ302" s="2"/>
      <c r="IK302" s="2"/>
      <c r="IL302" s="2"/>
      <c r="IM302" s="2"/>
    </row>
    <row r="303" spans="1:247" s="3" customFormat="1" ht="15" customHeight="1">
      <c r="A303" s="25" t="s">
        <v>526</v>
      </c>
      <c r="B303" s="26">
        <v>1</v>
      </c>
      <c r="C303" s="25" t="s">
        <v>529</v>
      </c>
      <c r="D303" s="27" t="s">
        <v>311</v>
      </c>
      <c r="E303" s="27">
        <v>80.89</v>
      </c>
      <c r="F303" s="20">
        <f t="shared" si="73"/>
        <v>79.396000000000001</v>
      </c>
      <c r="G303" s="19">
        <f t="shared" si="88"/>
        <v>3</v>
      </c>
      <c r="H303" s="16"/>
      <c r="I303" s="16" t="str">
        <f t="shared" si="74"/>
        <v>及格</v>
      </c>
      <c r="J303" s="16" t="str">
        <f t="shared" si="84"/>
        <v/>
      </c>
      <c r="K303" s="21" t="s">
        <v>670</v>
      </c>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c r="GQ303" s="2"/>
      <c r="GR303" s="2"/>
      <c r="GS303" s="2"/>
      <c r="GT303" s="2"/>
      <c r="GU303" s="2"/>
      <c r="GV303" s="2"/>
      <c r="GW303" s="2"/>
      <c r="GX303" s="2"/>
      <c r="GY303" s="2"/>
      <c r="GZ303" s="2"/>
      <c r="HA303" s="2"/>
      <c r="HB303" s="2"/>
      <c r="HC303" s="2"/>
      <c r="HD303" s="2"/>
      <c r="HE303" s="2"/>
      <c r="HF303" s="2"/>
      <c r="HG303" s="2"/>
      <c r="HH303" s="2"/>
      <c r="HI303" s="2"/>
      <c r="HJ303" s="2"/>
      <c r="HK303" s="2"/>
      <c r="HL303" s="2"/>
      <c r="HM303" s="2"/>
      <c r="HN303" s="2"/>
      <c r="HO303" s="2"/>
      <c r="HP303" s="2"/>
      <c r="HQ303" s="2"/>
      <c r="HR303" s="2"/>
      <c r="HS303" s="2"/>
      <c r="HT303" s="2"/>
      <c r="HU303" s="2"/>
      <c r="HV303" s="2"/>
      <c r="HW303" s="2"/>
      <c r="HX303" s="2"/>
      <c r="HY303" s="2"/>
      <c r="HZ303" s="2"/>
      <c r="IA303" s="2"/>
      <c r="IB303" s="2"/>
      <c r="IC303" s="2"/>
      <c r="ID303" s="2"/>
      <c r="IE303" s="2"/>
      <c r="IF303" s="2"/>
      <c r="IG303" s="2"/>
      <c r="IH303" s="2"/>
      <c r="II303" s="2"/>
      <c r="IJ303" s="2"/>
      <c r="IK303" s="2"/>
      <c r="IL303" s="2"/>
      <c r="IM303" s="2"/>
    </row>
    <row r="304" spans="1:247" s="3" customFormat="1" ht="15" customHeight="1">
      <c r="A304" s="25" t="s">
        <v>530</v>
      </c>
      <c r="B304" s="26">
        <v>1</v>
      </c>
      <c r="C304" s="25" t="s">
        <v>531</v>
      </c>
      <c r="D304" s="27" t="s">
        <v>112</v>
      </c>
      <c r="E304" s="27">
        <v>85.75</v>
      </c>
      <c r="F304" s="20">
        <f t="shared" si="73"/>
        <v>82.54</v>
      </c>
      <c r="G304" s="19">
        <f>RANK(F304,$F$304:$F$306)</f>
        <v>1</v>
      </c>
      <c r="H304" s="16"/>
      <c r="I304" s="16" t="str">
        <f t="shared" si="74"/>
        <v>及格</v>
      </c>
      <c r="J304" s="16" t="str">
        <f t="shared" si="84"/>
        <v>是</v>
      </c>
      <c r="K304" s="21" t="s">
        <v>670</v>
      </c>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2"/>
      <c r="GE304" s="2"/>
      <c r="GF304" s="2"/>
      <c r="GG304" s="2"/>
      <c r="GH304" s="2"/>
      <c r="GI304" s="2"/>
      <c r="GJ304" s="2"/>
      <c r="GK304" s="2"/>
      <c r="GL304" s="2"/>
      <c r="GM304" s="2"/>
      <c r="GN304" s="2"/>
      <c r="GO304" s="2"/>
      <c r="GP304" s="2"/>
      <c r="GQ304" s="2"/>
      <c r="GR304" s="2"/>
      <c r="GS304" s="2"/>
      <c r="GT304" s="2"/>
      <c r="GU304" s="2"/>
      <c r="GV304" s="2"/>
      <c r="GW304" s="2"/>
      <c r="GX304" s="2"/>
      <c r="GY304" s="2"/>
      <c r="GZ304" s="2"/>
      <c r="HA304" s="2"/>
      <c r="HB304" s="2"/>
      <c r="HC304" s="2"/>
      <c r="HD304" s="2"/>
      <c r="HE304" s="2"/>
      <c r="HF304" s="2"/>
      <c r="HG304" s="2"/>
      <c r="HH304" s="2"/>
      <c r="HI304" s="2"/>
      <c r="HJ304" s="2"/>
      <c r="HK304" s="2"/>
      <c r="HL304" s="2"/>
      <c r="HM304" s="2"/>
      <c r="HN304" s="2"/>
      <c r="HO304" s="2"/>
      <c r="HP304" s="2"/>
      <c r="HQ304" s="2"/>
      <c r="HR304" s="2"/>
      <c r="HS304" s="2"/>
      <c r="HT304" s="2"/>
      <c r="HU304" s="2"/>
      <c r="HV304" s="2"/>
      <c r="HW304" s="2"/>
      <c r="HX304" s="2"/>
      <c r="HY304" s="2"/>
      <c r="HZ304" s="2"/>
      <c r="IA304" s="2"/>
      <c r="IB304" s="2"/>
      <c r="IC304" s="2"/>
      <c r="ID304" s="2"/>
      <c r="IE304" s="2"/>
      <c r="IF304" s="2"/>
      <c r="IG304" s="2"/>
      <c r="IH304" s="2"/>
      <c r="II304" s="2"/>
      <c r="IJ304" s="2"/>
      <c r="IK304" s="2"/>
      <c r="IL304" s="2"/>
      <c r="IM304" s="2"/>
    </row>
    <row r="305" spans="1:247" s="3" customFormat="1" ht="15" customHeight="1">
      <c r="A305" s="25" t="s">
        <v>530</v>
      </c>
      <c r="B305" s="26">
        <v>1</v>
      </c>
      <c r="C305" s="25" t="s">
        <v>532</v>
      </c>
      <c r="D305" s="27" t="s">
        <v>122</v>
      </c>
      <c r="E305" s="27">
        <v>79.25</v>
      </c>
      <c r="F305" s="20">
        <f t="shared" si="73"/>
        <v>75.86</v>
      </c>
      <c r="G305" s="19">
        <f t="shared" ref="G305:G306" si="89">RANK(F305,$F$304:$F$306)</f>
        <v>2</v>
      </c>
      <c r="H305" s="16"/>
      <c r="I305" s="16" t="str">
        <f t="shared" si="74"/>
        <v>及格</v>
      </c>
      <c r="J305" s="16" t="str">
        <f t="shared" si="84"/>
        <v/>
      </c>
      <c r="K305" s="21" t="s">
        <v>670</v>
      </c>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c r="GI305" s="2"/>
      <c r="GJ305" s="2"/>
      <c r="GK305" s="2"/>
      <c r="GL305" s="2"/>
      <c r="GM305" s="2"/>
      <c r="GN305" s="2"/>
      <c r="GO305" s="2"/>
      <c r="GP305" s="2"/>
      <c r="GQ305" s="2"/>
      <c r="GR305" s="2"/>
      <c r="GS305" s="2"/>
      <c r="GT305" s="2"/>
      <c r="GU305" s="2"/>
      <c r="GV305" s="2"/>
      <c r="GW305" s="2"/>
      <c r="GX305" s="2"/>
      <c r="GY305" s="2"/>
      <c r="GZ305" s="2"/>
      <c r="HA305" s="2"/>
      <c r="HB305" s="2"/>
      <c r="HC305" s="2"/>
      <c r="HD305" s="2"/>
      <c r="HE305" s="2"/>
      <c r="HF305" s="2"/>
      <c r="HG305" s="2"/>
      <c r="HH305" s="2"/>
      <c r="HI305" s="2"/>
      <c r="HJ305" s="2"/>
      <c r="HK305" s="2"/>
      <c r="HL305" s="2"/>
      <c r="HM305" s="2"/>
      <c r="HN305" s="2"/>
      <c r="HO305" s="2"/>
      <c r="HP305" s="2"/>
      <c r="HQ305" s="2"/>
      <c r="HR305" s="2"/>
      <c r="HS305" s="2"/>
      <c r="HT305" s="2"/>
      <c r="HU305" s="2"/>
      <c r="HV305" s="2"/>
      <c r="HW305" s="2"/>
      <c r="HX305" s="2"/>
      <c r="HY305" s="2"/>
      <c r="HZ305" s="2"/>
      <c r="IA305" s="2"/>
      <c r="IB305" s="2"/>
      <c r="IC305" s="2"/>
      <c r="ID305" s="2"/>
      <c r="IE305" s="2"/>
      <c r="IF305" s="2"/>
      <c r="IG305" s="2"/>
      <c r="IH305" s="2"/>
      <c r="II305" s="2"/>
      <c r="IJ305" s="2"/>
      <c r="IK305" s="2"/>
      <c r="IL305" s="2"/>
      <c r="IM305" s="2"/>
    </row>
    <row r="306" spans="1:247" s="3" customFormat="1" ht="15" customHeight="1">
      <c r="A306" s="25" t="s">
        <v>530</v>
      </c>
      <c r="B306" s="26">
        <v>1</v>
      </c>
      <c r="C306" s="25" t="s">
        <v>533</v>
      </c>
      <c r="D306" s="27" t="s">
        <v>122</v>
      </c>
      <c r="E306" s="27">
        <v>76.36</v>
      </c>
      <c r="F306" s="20">
        <f t="shared" si="73"/>
        <v>74.703999999999994</v>
      </c>
      <c r="G306" s="19">
        <f t="shared" si="89"/>
        <v>3</v>
      </c>
      <c r="H306" s="16"/>
      <c r="I306" s="16" t="str">
        <f t="shared" si="74"/>
        <v>及格</v>
      </c>
      <c r="J306" s="16" t="str">
        <f t="shared" si="84"/>
        <v/>
      </c>
      <c r="K306" s="21" t="s">
        <v>670</v>
      </c>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c r="GI306" s="2"/>
      <c r="GJ306" s="2"/>
      <c r="GK306" s="2"/>
      <c r="GL306" s="2"/>
      <c r="GM306" s="2"/>
      <c r="GN306" s="2"/>
      <c r="GO306" s="2"/>
      <c r="GP306" s="2"/>
      <c r="GQ306" s="2"/>
      <c r="GR306" s="2"/>
      <c r="GS306" s="2"/>
      <c r="GT306" s="2"/>
      <c r="GU306" s="2"/>
      <c r="GV306" s="2"/>
      <c r="GW306" s="2"/>
      <c r="GX306" s="2"/>
      <c r="GY306" s="2"/>
      <c r="GZ306" s="2"/>
      <c r="HA306" s="2"/>
      <c r="HB306" s="2"/>
      <c r="HC306" s="2"/>
      <c r="HD306" s="2"/>
      <c r="HE306" s="2"/>
      <c r="HF306" s="2"/>
      <c r="HG306" s="2"/>
      <c r="HH306" s="2"/>
      <c r="HI306" s="2"/>
      <c r="HJ306" s="2"/>
      <c r="HK306" s="2"/>
      <c r="HL306" s="2"/>
      <c r="HM306" s="2"/>
      <c r="HN306" s="2"/>
      <c r="HO306" s="2"/>
      <c r="HP306" s="2"/>
      <c r="HQ306" s="2"/>
      <c r="HR306" s="2"/>
      <c r="HS306" s="2"/>
      <c r="HT306" s="2"/>
      <c r="HU306" s="2"/>
      <c r="HV306" s="2"/>
      <c r="HW306" s="2"/>
      <c r="HX306" s="2"/>
      <c r="HY306" s="2"/>
      <c r="HZ306" s="2"/>
      <c r="IA306" s="2"/>
      <c r="IB306" s="2"/>
      <c r="IC306" s="2"/>
      <c r="ID306" s="2"/>
      <c r="IE306" s="2"/>
      <c r="IF306" s="2"/>
      <c r="IG306" s="2"/>
      <c r="IH306" s="2"/>
      <c r="II306" s="2"/>
      <c r="IJ306" s="2"/>
      <c r="IK306" s="2"/>
      <c r="IL306" s="2"/>
      <c r="IM306" s="2"/>
    </row>
    <row r="307" spans="1:247" s="3" customFormat="1" ht="15" customHeight="1">
      <c r="A307" s="25" t="s">
        <v>534</v>
      </c>
      <c r="B307" s="26">
        <v>1</v>
      </c>
      <c r="C307" s="25" t="s">
        <v>535</v>
      </c>
      <c r="D307" s="27" t="s">
        <v>157</v>
      </c>
      <c r="E307" s="27">
        <v>83</v>
      </c>
      <c r="F307" s="20">
        <f t="shared" si="73"/>
        <v>80.599999999999994</v>
      </c>
      <c r="G307" s="19">
        <f>RANK(F307,$F$307:$F$309)</f>
        <v>1</v>
      </c>
      <c r="H307" s="16"/>
      <c r="I307" s="16" t="str">
        <f t="shared" si="74"/>
        <v>及格</v>
      </c>
      <c r="J307" s="16" t="str">
        <f t="shared" si="84"/>
        <v>是</v>
      </c>
      <c r="K307" s="21" t="s">
        <v>670</v>
      </c>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c r="GQ307" s="2"/>
      <c r="GR307" s="2"/>
      <c r="GS307" s="2"/>
      <c r="GT307" s="2"/>
      <c r="GU307" s="2"/>
      <c r="GV307" s="2"/>
      <c r="GW307" s="2"/>
      <c r="GX307" s="2"/>
      <c r="GY307" s="2"/>
      <c r="GZ307" s="2"/>
      <c r="HA307" s="2"/>
      <c r="HB307" s="2"/>
      <c r="HC307" s="2"/>
      <c r="HD307" s="2"/>
      <c r="HE307" s="2"/>
      <c r="HF307" s="2"/>
      <c r="HG307" s="2"/>
      <c r="HH307" s="2"/>
      <c r="HI307" s="2"/>
      <c r="HJ307" s="2"/>
      <c r="HK307" s="2"/>
      <c r="HL307" s="2"/>
      <c r="HM307" s="2"/>
      <c r="HN307" s="2"/>
      <c r="HO307" s="2"/>
      <c r="HP307" s="2"/>
      <c r="HQ307" s="2"/>
      <c r="HR307" s="2"/>
      <c r="HS307" s="2"/>
      <c r="HT307" s="2"/>
      <c r="HU307" s="2"/>
      <c r="HV307" s="2"/>
      <c r="HW307" s="2"/>
      <c r="HX307" s="2"/>
      <c r="HY307" s="2"/>
      <c r="HZ307" s="2"/>
      <c r="IA307" s="2"/>
      <c r="IB307" s="2"/>
      <c r="IC307" s="2"/>
      <c r="ID307" s="2"/>
      <c r="IE307" s="2"/>
      <c r="IF307" s="2"/>
      <c r="IG307" s="2"/>
      <c r="IH307" s="2"/>
      <c r="II307" s="2"/>
      <c r="IJ307" s="2"/>
      <c r="IK307" s="2"/>
      <c r="IL307" s="2"/>
      <c r="IM307" s="2"/>
    </row>
    <row r="308" spans="1:247" s="3" customFormat="1" ht="15" customHeight="1">
      <c r="A308" s="25" t="s">
        <v>534</v>
      </c>
      <c r="B308" s="26">
        <v>1</v>
      </c>
      <c r="C308" s="25" t="s">
        <v>536</v>
      </c>
      <c r="D308" s="27" t="s">
        <v>231</v>
      </c>
      <c r="E308" s="27">
        <v>80.61</v>
      </c>
      <c r="F308" s="20">
        <f t="shared" si="73"/>
        <v>75.323999999999998</v>
      </c>
      <c r="G308" s="19">
        <f t="shared" ref="G308:G309" si="90">RANK(F308,$F$307:$F$309)</f>
        <v>2</v>
      </c>
      <c r="H308" s="16"/>
      <c r="I308" s="16" t="str">
        <f t="shared" si="74"/>
        <v>及格</v>
      </c>
      <c r="J308" s="16" t="str">
        <f t="shared" si="84"/>
        <v/>
      </c>
      <c r="K308" s="21" t="s">
        <v>670</v>
      </c>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2"/>
      <c r="GE308" s="2"/>
      <c r="GF308" s="2"/>
      <c r="GG308" s="2"/>
      <c r="GH308" s="2"/>
      <c r="GI308" s="2"/>
      <c r="GJ308" s="2"/>
      <c r="GK308" s="2"/>
      <c r="GL308" s="2"/>
      <c r="GM308" s="2"/>
      <c r="GN308" s="2"/>
      <c r="GO308" s="2"/>
      <c r="GP308" s="2"/>
      <c r="GQ308" s="2"/>
      <c r="GR308" s="2"/>
      <c r="GS308" s="2"/>
      <c r="GT308" s="2"/>
      <c r="GU308" s="2"/>
      <c r="GV308" s="2"/>
      <c r="GW308" s="2"/>
      <c r="GX308" s="2"/>
      <c r="GY308" s="2"/>
      <c r="GZ308" s="2"/>
      <c r="HA308" s="2"/>
      <c r="HB308" s="2"/>
      <c r="HC308" s="2"/>
      <c r="HD308" s="2"/>
      <c r="HE308" s="2"/>
      <c r="HF308" s="2"/>
      <c r="HG308" s="2"/>
      <c r="HH308" s="2"/>
      <c r="HI308" s="2"/>
      <c r="HJ308" s="2"/>
      <c r="HK308" s="2"/>
      <c r="HL308" s="2"/>
      <c r="HM308" s="2"/>
      <c r="HN308" s="2"/>
      <c r="HO308" s="2"/>
      <c r="HP308" s="2"/>
      <c r="HQ308" s="2"/>
      <c r="HR308" s="2"/>
      <c r="HS308" s="2"/>
      <c r="HT308" s="2"/>
      <c r="HU308" s="2"/>
      <c r="HV308" s="2"/>
      <c r="HW308" s="2"/>
      <c r="HX308" s="2"/>
      <c r="HY308" s="2"/>
      <c r="HZ308" s="2"/>
      <c r="IA308" s="2"/>
      <c r="IB308" s="2"/>
      <c r="IC308" s="2"/>
      <c r="ID308" s="2"/>
      <c r="IE308" s="2"/>
      <c r="IF308" s="2"/>
      <c r="IG308" s="2"/>
      <c r="IH308" s="2"/>
      <c r="II308" s="2"/>
      <c r="IJ308" s="2"/>
      <c r="IK308" s="2"/>
      <c r="IL308" s="2"/>
      <c r="IM308" s="2"/>
    </row>
    <row r="309" spans="1:247" s="3" customFormat="1" ht="15" customHeight="1">
      <c r="A309" s="25" t="s">
        <v>534</v>
      </c>
      <c r="B309" s="26">
        <v>1</v>
      </c>
      <c r="C309" s="25" t="s">
        <v>537</v>
      </c>
      <c r="D309" s="27" t="s">
        <v>231</v>
      </c>
      <c r="E309" s="27">
        <v>77.86</v>
      </c>
      <c r="F309" s="20">
        <f t="shared" si="73"/>
        <v>74.224000000000004</v>
      </c>
      <c r="G309" s="19">
        <f t="shared" si="90"/>
        <v>3</v>
      </c>
      <c r="H309" s="16"/>
      <c r="I309" s="16" t="str">
        <f t="shared" si="74"/>
        <v>及格</v>
      </c>
      <c r="J309" s="16" t="str">
        <f t="shared" si="84"/>
        <v/>
      </c>
      <c r="K309" s="21" t="s">
        <v>670</v>
      </c>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c r="GD309" s="2"/>
      <c r="GE309" s="2"/>
      <c r="GF309" s="2"/>
      <c r="GG309" s="2"/>
      <c r="GH309" s="2"/>
      <c r="GI309" s="2"/>
      <c r="GJ309" s="2"/>
      <c r="GK309" s="2"/>
      <c r="GL309" s="2"/>
      <c r="GM309" s="2"/>
      <c r="GN309" s="2"/>
      <c r="GO309" s="2"/>
      <c r="GP309" s="2"/>
      <c r="GQ309" s="2"/>
      <c r="GR309" s="2"/>
      <c r="GS309" s="2"/>
      <c r="GT309" s="2"/>
      <c r="GU309" s="2"/>
      <c r="GV309" s="2"/>
      <c r="GW309" s="2"/>
      <c r="GX309" s="2"/>
      <c r="GY309" s="2"/>
      <c r="GZ309" s="2"/>
      <c r="HA309" s="2"/>
      <c r="HB309" s="2"/>
      <c r="HC309" s="2"/>
      <c r="HD309" s="2"/>
      <c r="HE309" s="2"/>
      <c r="HF309" s="2"/>
      <c r="HG309" s="2"/>
      <c r="HH309" s="2"/>
      <c r="HI309" s="2"/>
      <c r="HJ309" s="2"/>
      <c r="HK309" s="2"/>
      <c r="HL309" s="2"/>
      <c r="HM309" s="2"/>
      <c r="HN309" s="2"/>
      <c r="HO309" s="2"/>
      <c r="HP309" s="2"/>
      <c r="HQ309" s="2"/>
      <c r="HR309" s="2"/>
      <c r="HS309" s="2"/>
      <c r="HT309" s="2"/>
      <c r="HU309" s="2"/>
      <c r="HV309" s="2"/>
      <c r="HW309" s="2"/>
      <c r="HX309" s="2"/>
      <c r="HY309" s="2"/>
      <c r="HZ309" s="2"/>
      <c r="IA309" s="2"/>
      <c r="IB309" s="2"/>
      <c r="IC309" s="2"/>
      <c r="ID309" s="2"/>
      <c r="IE309" s="2"/>
      <c r="IF309" s="2"/>
      <c r="IG309" s="2"/>
      <c r="IH309" s="2"/>
      <c r="II309" s="2"/>
      <c r="IJ309" s="2"/>
      <c r="IK309" s="2"/>
      <c r="IL309" s="2"/>
      <c r="IM309" s="2"/>
    </row>
    <row r="310" spans="1:247" s="3" customFormat="1" ht="15" customHeight="1">
      <c r="A310" s="25" t="s">
        <v>538</v>
      </c>
      <c r="B310" s="26">
        <v>1</v>
      </c>
      <c r="C310" s="25" t="s">
        <v>539</v>
      </c>
      <c r="D310" s="27" t="s">
        <v>142</v>
      </c>
      <c r="E310" s="27">
        <v>72.75</v>
      </c>
      <c r="F310" s="20">
        <f t="shared" si="73"/>
        <v>72.78</v>
      </c>
      <c r="G310" s="19">
        <f>RANK(F310,$F$310:$F$312)</f>
        <v>3</v>
      </c>
      <c r="H310" s="16"/>
      <c r="I310" s="16" t="str">
        <f t="shared" si="74"/>
        <v>及格</v>
      </c>
      <c r="J310" s="16" t="str">
        <f t="shared" si="84"/>
        <v/>
      </c>
      <c r="K310" s="21" t="s">
        <v>670</v>
      </c>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c r="FE310" s="2"/>
      <c r="FF310" s="2"/>
      <c r="FG310" s="2"/>
      <c r="FH310" s="2"/>
      <c r="FI310" s="2"/>
      <c r="FJ310" s="2"/>
      <c r="FK310" s="2"/>
      <c r="FL310" s="2"/>
      <c r="FM310" s="2"/>
      <c r="FN310" s="2"/>
      <c r="FO310" s="2"/>
      <c r="FP310" s="2"/>
      <c r="FQ310" s="2"/>
      <c r="FR310" s="2"/>
      <c r="FS310" s="2"/>
      <c r="FT310" s="2"/>
      <c r="FU310" s="2"/>
      <c r="FV310" s="2"/>
      <c r="FW310" s="2"/>
      <c r="FX310" s="2"/>
      <c r="FY310" s="2"/>
      <c r="FZ310" s="2"/>
      <c r="GA310" s="2"/>
      <c r="GB310" s="2"/>
      <c r="GC310" s="2"/>
      <c r="GD310" s="2"/>
      <c r="GE310" s="2"/>
      <c r="GF310" s="2"/>
      <c r="GG310" s="2"/>
      <c r="GH310" s="2"/>
      <c r="GI310" s="2"/>
      <c r="GJ310" s="2"/>
      <c r="GK310" s="2"/>
      <c r="GL310" s="2"/>
      <c r="GM310" s="2"/>
      <c r="GN310" s="2"/>
      <c r="GO310" s="2"/>
      <c r="GP310" s="2"/>
      <c r="GQ310" s="2"/>
      <c r="GR310" s="2"/>
      <c r="GS310" s="2"/>
      <c r="GT310" s="2"/>
      <c r="GU310" s="2"/>
      <c r="GV310" s="2"/>
      <c r="GW310" s="2"/>
      <c r="GX310" s="2"/>
      <c r="GY310" s="2"/>
      <c r="GZ310" s="2"/>
      <c r="HA310" s="2"/>
      <c r="HB310" s="2"/>
      <c r="HC310" s="2"/>
      <c r="HD310" s="2"/>
      <c r="HE310" s="2"/>
      <c r="HF310" s="2"/>
      <c r="HG310" s="2"/>
      <c r="HH310" s="2"/>
      <c r="HI310" s="2"/>
      <c r="HJ310" s="2"/>
      <c r="HK310" s="2"/>
      <c r="HL310" s="2"/>
      <c r="HM310" s="2"/>
      <c r="HN310" s="2"/>
      <c r="HO310" s="2"/>
      <c r="HP310" s="2"/>
      <c r="HQ310" s="2"/>
      <c r="HR310" s="2"/>
      <c r="HS310" s="2"/>
      <c r="HT310" s="2"/>
      <c r="HU310" s="2"/>
      <c r="HV310" s="2"/>
      <c r="HW310" s="2"/>
      <c r="HX310" s="2"/>
      <c r="HY310" s="2"/>
      <c r="HZ310" s="2"/>
      <c r="IA310" s="2"/>
      <c r="IB310" s="2"/>
      <c r="IC310" s="2"/>
      <c r="ID310" s="2"/>
      <c r="IE310" s="2"/>
      <c r="IF310" s="2"/>
      <c r="IG310" s="2"/>
      <c r="IH310" s="2"/>
      <c r="II310" s="2"/>
      <c r="IJ310" s="2"/>
      <c r="IK310" s="2"/>
      <c r="IL310" s="2"/>
      <c r="IM310" s="2"/>
    </row>
    <row r="311" spans="1:247" s="3" customFormat="1" ht="15" customHeight="1">
      <c r="A311" s="25" t="s">
        <v>538</v>
      </c>
      <c r="B311" s="26">
        <v>1</v>
      </c>
      <c r="C311" s="25" t="s">
        <v>540</v>
      </c>
      <c r="D311" s="27" t="s">
        <v>274</v>
      </c>
      <c r="E311" s="27">
        <v>81.709999999999994</v>
      </c>
      <c r="F311" s="20">
        <f t="shared" si="73"/>
        <v>76.123999999999995</v>
      </c>
      <c r="G311" s="19">
        <f t="shared" ref="G311:G312" si="91">RANK(F311,$F$310:$F$312)</f>
        <v>2</v>
      </c>
      <c r="H311" s="16"/>
      <c r="I311" s="16" t="str">
        <f t="shared" si="74"/>
        <v>及格</v>
      </c>
      <c r="J311" s="16" t="str">
        <f t="shared" si="84"/>
        <v/>
      </c>
      <c r="K311" s="21" t="s">
        <v>670</v>
      </c>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c r="FE311" s="2"/>
      <c r="FF311" s="2"/>
      <c r="FG311" s="2"/>
      <c r="FH311" s="2"/>
      <c r="FI311" s="2"/>
      <c r="FJ311" s="2"/>
      <c r="FK311" s="2"/>
      <c r="FL311" s="2"/>
      <c r="FM311" s="2"/>
      <c r="FN311" s="2"/>
      <c r="FO311" s="2"/>
      <c r="FP311" s="2"/>
      <c r="FQ311" s="2"/>
      <c r="FR311" s="2"/>
      <c r="FS311" s="2"/>
      <c r="FT311" s="2"/>
      <c r="FU311" s="2"/>
      <c r="FV311" s="2"/>
      <c r="FW311" s="2"/>
      <c r="FX311" s="2"/>
      <c r="FY311" s="2"/>
      <c r="FZ311" s="2"/>
      <c r="GA311" s="2"/>
      <c r="GB311" s="2"/>
      <c r="GC311" s="2"/>
      <c r="GD311" s="2"/>
      <c r="GE311" s="2"/>
      <c r="GF311" s="2"/>
      <c r="GG311" s="2"/>
      <c r="GH311" s="2"/>
      <c r="GI311" s="2"/>
      <c r="GJ311" s="2"/>
      <c r="GK311" s="2"/>
      <c r="GL311" s="2"/>
      <c r="GM311" s="2"/>
      <c r="GN311" s="2"/>
      <c r="GO311" s="2"/>
      <c r="GP311" s="2"/>
      <c r="GQ311" s="2"/>
      <c r="GR311" s="2"/>
      <c r="GS311" s="2"/>
      <c r="GT311" s="2"/>
      <c r="GU311" s="2"/>
      <c r="GV311" s="2"/>
      <c r="GW311" s="2"/>
      <c r="GX311" s="2"/>
      <c r="GY311" s="2"/>
      <c r="GZ311" s="2"/>
      <c r="HA311" s="2"/>
      <c r="HB311" s="2"/>
      <c r="HC311" s="2"/>
      <c r="HD311" s="2"/>
      <c r="HE311" s="2"/>
      <c r="HF311" s="2"/>
      <c r="HG311" s="2"/>
      <c r="HH311" s="2"/>
      <c r="HI311" s="2"/>
      <c r="HJ311" s="2"/>
      <c r="HK311" s="2"/>
      <c r="HL311" s="2"/>
      <c r="HM311" s="2"/>
      <c r="HN311" s="2"/>
      <c r="HO311" s="2"/>
      <c r="HP311" s="2"/>
      <c r="HQ311" s="2"/>
      <c r="HR311" s="2"/>
      <c r="HS311" s="2"/>
      <c r="HT311" s="2"/>
      <c r="HU311" s="2"/>
      <c r="HV311" s="2"/>
      <c r="HW311" s="2"/>
      <c r="HX311" s="2"/>
      <c r="HY311" s="2"/>
      <c r="HZ311" s="2"/>
      <c r="IA311" s="2"/>
      <c r="IB311" s="2"/>
      <c r="IC311" s="2"/>
      <c r="ID311" s="2"/>
      <c r="IE311" s="2"/>
      <c r="IF311" s="2"/>
      <c r="IG311" s="2"/>
      <c r="IH311" s="2"/>
      <c r="II311" s="2"/>
      <c r="IJ311" s="2"/>
      <c r="IK311" s="2"/>
      <c r="IL311" s="2"/>
      <c r="IM311" s="2"/>
    </row>
    <row r="312" spans="1:247" s="3" customFormat="1" ht="15" customHeight="1">
      <c r="A312" s="25" t="s">
        <v>538</v>
      </c>
      <c r="B312" s="26">
        <v>1</v>
      </c>
      <c r="C312" s="25" t="s">
        <v>541</v>
      </c>
      <c r="D312" s="27" t="s">
        <v>274</v>
      </c>
      <c r="E312" s="27">
        <v>84.11</v>
      </c>
      <c r="F312" s="20">
        <f t="shared" si="73"/>
        <v>77.084000000000003</v>
      </c>
      <c r="G312" s="19">
        <f t="shared" si="91"/>
        <v>1</v>
      </c>
      <c r="H312" s="16"/>
      <c r="I312" s="16" t="str">
        <f t="shared" si="74"/>
        <v>及格</v>
      </c>
      <c r="J312" s="16" t="str">
        <f t="shared" si="84"/>
        <v>是</v>
      </c>
      <c r="K312" s="21" t="s">
        <v>670</v>
      </c>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c r="FE312" s="2"/>
      <c r="FF312" s="2"/>
      <c r="FG312" s="2"/>
      <c r="FH312" s="2"/>
      <c r="FI312" s="2"/>
      <c r="FJ312" s="2"/>
      <c r="FK312" s="2"/>
      <c r="FL312" s="2"/>
      <c r="FM312" s="2"/>
      <c r="FN312" s="2"/>
      <c r="FO312" s="2"/>
      <c r="FP312" s="2"/>
      <c r="FQ312" s="2"/>
      <c r="FR312" s="2"/>
      <c r="FS312" s="2"/>
      <c r="FT312" s="2"/>
      <c r="FU312" s="2"/>
      <c r="FV312" s="2"/>
      <c r="FW312" s="2"/>
      <c r="FX312" s="2"/>
      <c r="FY312" s="2"/>
      <c r="FZ312" s="2"/>
      <c r="GA312" s="2"/>
      <c r="GB312" s="2"/>
      <c r="GC312" s="2"/>
      <c r="GD312" s="2"/>
      <c r="GE312" s="2"/>
      <c r="GF312" s="2"/>
      <c r="GG312" s="2"/>
      <c r="GH312" s="2"/>
      <c r="GI312" s="2"/>
      <c r="GJ312" s="2"/>
      <c r="GK312" s="2"/>
      <c r="GL312" s="2"/>
      <c r="GM312" s="2"/>
      <c r="GN312" s="2"/>
      <c r="GO312" s="2"/>
      <c r="GP312" s="2"/>
      <c r="GQ312" s="2"/>
      <c r="GR312" s="2"/>
      <c r="GS312" s="2"/>
      <c r="GT312" s="2"/>
      <c r="GU312" s="2"/>
      <c r="GV312" s="2"/>
      <c r="GW312" s="2"/>
      <c r="GX312" s="2"/>
      <c r="GY312" s="2"/>
      <c r="GZ312" s="2"/>
      <c r="HA312" s="2"/>
      <c r="HB312" s="2"/>
      <c r="HC312" s="2"/>
      <c r="HD312" s="2"/>
      <c r="HE312" s="2"/>
      <c r="HF312" s="2"/>
      <c r="HG312" s="2"/>
      <c r="HH312" s="2"/>
      <c r="HI312" s="2"/>
      <c r="HJ312" s="2"/>
      <c r="HK312" s="2"/>
      <c r="HL312" s="2"/>
      <c r="HM312" s="2"/>
      <c r="HN312" s="2"/>
      <c r="HO312" s="2"/>
      <c r="HP312" s="2"/>
      <c r="HQ312" s="2"/>
      <c r="HR312" s="2"/>
      <c r="HS312" s="2"/>
      <c r="HT312" s="2"/>
      <c r="HU312" s="2"/>
      <c r="HV312" s="2"/>
      <c r="HW312" s="2"/>
      <c r="HX312" s="2"/>
      <c r="HY312" s="2"/>
      <c r="HZ312" s="2"/>
      <c r="IA312" s="2"/>
      <c r="IB312" s="2"/>
      <c r="IC312" s="2"/>
      <c r="ID312" s="2"/>
      <c r="IE312" s="2"/>
      <c r="IF312" s="2"/>
      <c r="IG312" s="2"/>
      <c r="IH312" s="2"/>
      <c r="II312" s="2"/>
      <c r="IJ312" s="2"/>
      <c r="IK312" s="2"/>
      <c r="IL312" s="2"/>
      <c r="IM312" s="2"/>
    </row>
    <row r="313" spans="1:247" s="3" customFormat="1" ht="15" customHeight="1">
      <c r="A313" s="25" t="s">
        <v>542</v>
      </c>
      <c r="B313" s="26">
        <v>1</v>
      </c>
      <c r="C313" s="25" t="s">
        <v>543</v>
      </c>
      <c r="D313" s="27" t="s">
        <v>138</v>
      </c>
      <c r="E313" s="27">
        <v>83.54</v>
      </c>
      <c r="F313" s="20">
        <f t="shared" si="73"/>
        <v>78.056000000000012</v>
      </c>
      <c r="G313" s="19">
        <f>RANK(F313,$F$313:$F$314)</f>
        <v>1</v>
      </c>
      <c r="H313" s="16"/>
      <c r="I313" s="16" t="str">
        <f t="shared" si="74"/>
        <v>及格</v>
      </c>
      <c r="J313" s="16" t="str">
        <f t="shared" si="84"/>
        <v>是</v>
      </c>
      <c r="K313" s="21" t="s">
        <v>670</v>
      </c>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c r="FE313" s="2"/>
      <c r="FF313" s="2"/>
      <c r="FG313" s="2"/>
      <c r="FH313" s="2"/>
      <c r="FI313" s="2"/>
      <c r="FJ313" s="2"/>
      <c r="FK313" s="2"/>
      <c r="FL313" s="2"/>
      <c r="FM313" s="2"/>
      <c r="FN313" s="2"/>
      <c r="FO313" s="2"/>
      <c r="FP313" s="2"/>
      <c r="FQ313" s="2"/>
      <c r="FR313" s="2"/>
      <c r="FS313" s="2"/>
      <c r="FT313" s="2"/>
      <c r="FU313" s="2"/>
      <c r="FV313" s="2"/>
      <c r="FW313" s="2"/>
      <c r="FX313" s="2"/>
      <c r="FY313" s="2"/>
      <c r="FZ313" s="2"/>
      <c r="GA313" s="2"/>
      <c r="GB313" s="2"/>
      <c r="GC313" s="2"/>
      <c r="GD313" s="2"/>
      <c r="GE313" s="2"/>
      <c r="GF313" s="2"/>
      <c r="GG313" s="2"/>
      <c r="GH313" s="2"/>
      <c r="GI313" s="2"/>
      <c r="GJ313" s="2"/>
      <c r="GK313" s="2"/>
      <c r="GL313" s="2"/>
      <c r="GM313" s="2"/>
      <c r="GN313" s="2"/>
      <c r="GO313" s="2"/>
      <c r="GP313" s="2"/>
      <c r="GQ313" s="2"/>
      <c r="GR313" s="2"/>
      <c r="GS313" s="2"/>
      <c r="GT313" s="2"/>
      <c r="GU313" s="2"/>
      <c r="GV313" s="2"/>
      <c r="GW313" s="2"/>
      <c r="GX313" s="2"/>
      <c r="GY313" s="2"/>
      <c r="GZ313" s="2"/>
      <c r="HA313" s="2"/>
      <c r="HB313" s="2"/>
      <c r="HC313" s="2"/>
      <c r="HD313" s="2"/>
      <c r="HE313" s="2"/>
      <c r="HF313" s="2"/>
      <c r="HG313" s="2"/>
      <c r="HH313" s="2"/>
      <c r="HI313" s="2"/>
      <c r="HJ313" s="2"/>
      <c r="HK313" s="2"/>
      <c r="HL313" s="2"/>
      <c r="HM313" s="2"/>
      <c r="HN313" s="2"/>
      <c r="HO313" s="2"/>
      <c r="HP313" s="2"/>
      <c r="HQ313" s="2"/>
      <c r="HR313" s="2"/>
      <c r="HS313" s="2"/>
      <c r="HT313" s="2"/>
      <c r="HU313" s="2"/>
      <c r="HV313" s="2"/>
      <c r="HW313" s="2"/>
      <c r="HX313" s="2"/>
      <c r="HY313" s="2"/>
      <c r="HZ313" s="2"/>
      <c r="IA313" s="2"/>
      <c r="IB313" s="2"/>
      <c r="IC313" s="2"/>
      <c r="ID313" s="2"/>
      <c r="IE313" s="2"/>
      <c r="IF313" s="2"/>
      <c r="IG313" s="2"/>
      <c r="IH313" s="2"/>
      <c r="II313" s="2"/>
      <c r="IJ313" s="2"/>
      <c r="IK313" s="2"/>
      <c r="IL313" s="2"/>
      <c r="IM313" s="2"/>
    </row>
    <row r="314" spans="1:247" s="3" customFormat="1" ht="15" customHeight="1">
      <c r="A314" s="25" t="s">
        <v>542</v>
      </c>
      <c r="B314" s="26">
        <v>1</v>
      </c>
      <c r="C314" s="25" t="s">
        <v>544</v>
      </c>
      <c r="D314" s="27" t="s">
        <v>295</v>
      </c>
      <c r="E314" s="27">
        <v>77.75</v>
      </c>
      <c r="F314" s="20">
        <f t="shared" si="73"/>
        <v>73.7</v>
      </c>
      <c r="G314" s="19">
        <f>RANK(F314,$F$313:$F$314)</f>
        <v>2</v>
      </c>
      <c r="H314" s="16"/>
      <c r="I314" s="16" t="str">
        <f t="shared" si="74"/>
        <v>及格</v>
      </c>
      <c r="J314" s="16" t="str">
        <f t="shared" si="84"/>
        <v/>
      </c>
      <c r="K314" s="21" t="s">
        <v>670</v>
      </c>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c r="FE314" s="2"/>
      <c r="FF314" s="2"/>
      <c r="FG314" s="2"/>
      <c r="FH314" s="2"/>
      <c r="FI314" s="2"/>
      <c r="FJ314" s="2"/>
      <c r="FK314" s="2"/>
      <c r="FL314" s="2"/>
      <c r="FM314" s="2"/>
      <c r="FN314" s="2"/>
      <c r="FO314" s="2"/>
      <c r="FP314" s="2"/>
      <c r="FQ314" s="2"/>
      <c r="FR314" s="2"/>
      <c r="FS314" s="2"/>
      <c r="FT314" s="2"/>
      <c r="FU314" s="2"/>
      <c r="FV314" s="2"/>
      <c r="FW314" s="2"/>
      <c r="FX314" s="2"/>
      <c r="FY314" s="2"/>
      <c r="FZ314" s="2"/>
      <c r="GA314" s="2"/>
      <c r="GB314" s="2"/>
      <c r="GC314" s="2"/>
      <c r="GD314" s="2"/>
      <c r="GE314" s="2"/>
      <c r="GF314" s="2"/>
      <c r="GG314" s="2"/>
      <c r="GH314" s="2"/>
      <c r="GI314" s="2"/>
      <c r="GJ314" s="2"/>
      <c r="GK314" s="2"/>
      <c r="GL314" s="2"/>
      <c r="GM314" s="2"/>
      <c r="GN314" s="2"/>
      <c r="GO314" s="2"/>
      <c r="GP314" s="2"/>
      <c r="GQ314" s="2"/>
      <c r="GR314" s="2"/>
      <c r="GS314" s="2"/>
      <c r="GT314" s="2"/>
      <c r="GU314" s="2"/>
      <c r="GV314" s="2"/>
      <c r="GW314" s="2"/>
      <c r="GX314" s="2"/>
      <c r="GY314" s="2"/>
      <c r="GZ314" s="2"/>
      <c r="HA314" s="2"/>
      <c r="HB314" s="2"/>
      <c r="HC314" s="2"/>
      <c r="HD314" s="2"/>
      <c r="HE314" s="2"/>
      <c r="HF314" s="2"/>
      <c r="HG314" s="2"/>
      <c r="HH314" s="2"/>
      <c r="HI314" s="2"/>
      <c r="HJ314" s="2"/>
      <c r="HK314" s="2"/>
      <c r="HL314" s="2"/>
      <c r="HM314" s="2"/>
      <c r="HN314" s="2"/>
      <c r="HO314" s="2"/>
      <c r="HP314" s="2"/>
      <c r="HQ314" s="2"/>
      <c r="HR314" s="2"/>
      <c r="HS314" s="2"/>
      <c r="HT314" s="2"/>
      <c r="HU314" s="2"/>
      <c r="HV314" s="2"/>
      <c r="HW314" s="2"/>
      <c r="HX314" s="2"/>
      <c r="HY314" s="2"/>
      <c r="HZ314" s="2"/>
      <c r="IA314" s="2"/>
      <c r="IB314" s="2"/>
      <c r="IC314" s="2"/>
      <c r="ID314" s="2"/>
      <c r="IE314" s="2"/>
      <c r="IF314" s="2"/>
      <c r="IG314" s="2"/>
      <c r="IH314" s="2"/>
      <c r="II314" s="2"/>
      <c r="IJ314" s="2"/>
      <c r="IK314" s="2"/>
      <c r="IL314" s="2"/>
      <c r="IM314" s="2"/>
    </row>
    <row r="315" spans="1:247" s="3" customFormat="1" ht="15" customHeight="1">
      <c r="A315" s="28" t="s">
        <v>545</v>
      </c>
      <c r="B315" s="29">
        <v>1</v>
      </c>
      <c r="C315" s="28" t="s">
        <v>546</v>
      </c>
      <c r="D315" s="30">
        <v>69.900000000000006</v>
      </c>
      <c r="E315" s="30">
        <v>76.83</v>
      </c>
      <c r="F315" s="20">
        <f t="shared" si="73"/>
        <v>72.671999999999997</v>
      </c>
      <c r="G315" s="19">
        <f>RANK(F315,$F$315:$F$315)</f>
        <v>1</v>
      </c>
      <c r="H315" s="16"/>
      <c r="I315" s="16" t="str">
        <f t="shared" si="74"/>
        <v>及格</v>
      </c>
      <c r="J315" s="16" t="str">
        <f t="shared" si="84"/>
        <v>是</v>
      </c>
      <c r="K315" s="21" t="s">
        <v>671</v>
      </c>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c r="FE315" s="2"/>
      <c r="FF315" s="2"/>
      <c r="FG315" s="2"/>
      <c r="FH315" s="2"/>
      <c r="FI315" s="2"/>
      <c r="FJ315" s="2"/>
      <c r="FK315" s="2"/>
      <c r="FL315" s="2"/>
      <c r="FM315" s="2"/>
      <c r="FN315" s="2"/>
      <c r="FO315" s="2"/>
      <c r="FP315" s="2"/>
      <c r="FQ315" s="2"/>
      <c r="FR315" s="2"/>
      <c r="FS315" s="2"/>
      <c r="FT315" s="2"/>
      <c r="FU315" s="2"/>
      <c r="FV315" s="2"/>
      <c r="FW315" s="2"/>
      <c r="FX315" s="2"/>
      <c r="FY315" s="2"/>
      <c r="FZ315" s="2"/>
      <c r="GA315" s="2"/>
      <c r="GB315" s="2"/>
      <c r="GC315" s="2"/>
      <c r="GD315" s="2"/>
      <c r="GE315" s="2"/>
      <c r="GF315" s="2"/>
      <c r="GG315" s="2"/>
      <c r="GH315" s="2"/>
      <c r="GI315" s="2"/>
      <c r="GJ315" s="2"/>
      <c r="GK315" s="2"/>
      <c r="GL315" s="2"/>
      <c r="GM315" s="2"/>
      <c r="GN315" s="2"/>
      <c r="GO315" s="2"/>
      <c r="GP315" s="2"/>
      <c r="GQ315" s="2"/>
      <c r="GR315" s="2"/>
      <c r="GS315" s="2"/>
      <c r="GT315" s="2"/>
      <c r="GU315" s="2"/>
      <c r="GV315" s="2"/>
      <c r="GW315" s="2"/>
      <c r="GX315" s="2"/>
      <c r="GY315" s="2"/>
      <c r="GZ315" s="2"/>
      <c r="HA315" s="2"/>
      <c r="HB315" s="2"/>
      <c r="HC315" s="2"/>
      <c r="HD315" s="2"/>
      <c r="HE315" s="2"/>
      <c r="HF315" s="2"/>
      <c r="HG315" s="2"/>
      <c r="HH315" s="2"/>
      <c r="HI315" s="2"/>
      <c r="HJ315" s="2"/>
      <c r="HK315" s="2"/>
      <c r="HL315" s="2"/>
      <c r="HM315" s="2"/>
      <c r="HN315" s="2"/>
      <c r="HO315" s="2"/>
      <c r="HP315" s="2"/>
      <c r="HQ315" s="2"/>
      <c r="HR315" s="2"/>
      <c r="HS315" s="2"/>
      <c r="HT315" s="2"/>
      <c r="HU315" s="2"/>
      <c r="HV315" s="2"/>
      <c r="HW315" s="2"/>
      <c r="HX315" s="2"/>
      <c r="HY315" s="2"/>
      <c r="HZ315" s="2"/>
      <c r="IA315" s="2"/>
      <c r="IB315" s="2"/>
      <c r="IC315" s="2"/>
      <c r="ID315" s="2"/>
      <c r="IE315" s="2"/>
      <c r="IF315" s="2"/>
      <c r="IG315" s="2"/>
      <c r="IH315" s="2"/>
      <c r="II315" s="2"/>
      <c r="IJ315" s="2"/>
      <c r="IK315" s="2"/>
      <c r="IL315" s="2"/>
      <c r="IM315" s="2"/>
    </row>
    <row r="316" spans="1:247" s="3" customFormat="1" ht="15" customHeight="1">
      <c r="A316" s="28" t="s">
        <v>547</v>
      </c>
      <c r="B316" s="29">
        <v>1</v>
      </c>
      <c r="C316" s="28" t="s">
        <v>548</v>
      </c>
      <c r="D316" s="30">
        <v>75.599999999999994</v>
      </c>
      <c r="E316" s="30">
        <v>76.400000000000006</v>
      </c>
      <c r="F316" s="20">
        <f t="shared" si="73"/>
        <v>75.919999999999987</v>
      </c>
      <c r="G316" s="19">
        <f>RANK(F316,$F$316:$F$317)</f>
        <v>1</v>
      </c>
      <c r="H316" s="16"/>
      <c r="I316" s="16" t="str">
        <f t="shared" si="74"/>
        <v>及格</v>
      </c>
      <c r="J316" s="16" t="str">
        <f t="shared" si="84"/>
        <v>是</v>
      </c>
      <c r="K316" s="21" t="s">
        <v>671</v>
      </c>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c r="FE316" s="2"/>
      <c r="FF316" s="2"/>
      <c r="FG316" s="2"/>
      <c r="FH316" s="2"/>
      <c r="FI316" s="2"/>
      <c r="FJ316" s="2"/>
      <c r="FK316" s="2"/>
      <c r="FL316" s="2"/>
      <c r="FM316" s="2"/>
      <c r="FN316" s="2"/>
      <c r="FO316" s="2"/>
      <c r="FP316" s="2"/>
      <c r="FQ316" s="2"/>
      <c r="FR316" s="2"/>
      <c r="FS316" s="2"/>
      <c r="FT316" s="2"/>
      <c r="FU316" s="2"/>
      <c r="FV316" s="2"/>
      <c r="FW316" s="2"/>
      <c r="FX316" s="2"/>
      <c r="FY316" s="2"/>
      <c r="FZ316" s="2"/>
      <c r="GA316" s="2"/>
      <c r="GB316" s="2"/>
      <c r="GC316" s="2"/>
      <c r="GD316" s="2"/>
      <c r="GE316" s="2"/>
      <c r="GF316" s="2"/>
      <c r="GG316" s="2"/>
      <c r="GH316" s="2"/>
      <c r="GI316" s="2"/>
      <c r="GJ316" s="2"/>
      <c r="GK316" s="2"/>
      <c r="GL316" s="2"/>
      <c r="GM316" s="2"/>
      <c r="GN316" s="2"/>
      <c r="GO316" s="2"/>
      <c r="GP316" s="2"/>
      <c r="GQ316" s="2"/>
      <c r="GR316" s="2"/>
      <c r="GS316" s="2"/>
      <c r="GT316" s="2"/>
      <c r="GU316" s="2"/>
      <c r="GV316" s="2"/>
      <c r="GW316" s="2"/>
      <c r="GX316" s="2"/>
      <c r="GY316" s="2"/>
      <c r="GZ316" s="2"/>
      <c r="HA316" s="2"/>
      <c r="HB316" s="2"/>
      <c r="HC316" s="2"/>
      <c r="HD316" s="2"/>
      <c r="HE316" s="2"/>
      <c r="HF316" s="2"/>
      <c r="HG316" s="2"/>
      <c r="HH316" s="2"/>
      <c r="HI316" s="2"/>
      <c r="HJ316" s="2"/>
      <c r="HK316" s="2"/>
      <c r="HL316" s="2"/>
      <c r="HM316" s="2"/>
      <c r="HN316" s="2"/>
      <c r="HO316" s="2"/>
      <c r="HP316" s="2"/>
      <c r="HQ316" s="2"/>
      <c r="HR316" s="2"/>
      <c r="HS316" s="2"/>
      <c r="HT316" s="2"/>
      <c r="HU316" s="2"/>
      <c r="HV316" s="2"/>
      <c r="HW316" s="2"/>
      <c r="HX316" s="2"/>
      <c r="HY316" s="2"/>
      <c r="HZ316" s="2"/>
      <c r="IA316" s="2"/>
      <c r="IB316" s="2"/>
      <c r="IC316" s="2"/>
      <c r="ID316" s="2"/>
      <c r="IE316" s="2"/>
      <c r="IF316" s="2"/>
      <c r="IG316" s="2"/>
      <c r="IH316" s="2"/>
      <c r="II316" s="2"/>
      <c r="IJ316" s="2"/>
      <c r="IK316" s="2"/>
      <c r="IL316" s="2"/>
      <c r="IM316" s="2"/>
    </row>
    <row r="317" spans="1:247" s="3" customFormat="1" ht="15" customHeight="1">
      <c r="A317" s="28" t="s">
        <v>547</v>
      </c>
      <c r="B317" s="29">
        <v>1</v>
      </c>
      <c r="C317" s="28" t="s">
        <v>549</v>
      </c>
      <c r="D317" s="30">
        <v>63.3</v>
      </c>
      <c r="E317" s="30">
        <v>70.77</v>
      </c>
      <c r="F317" s="20">
        <f t="shared" si="73"/>
        <v>66.287999999999997</v>
      </c>
      <c r="G317" s="19">
        <f>RANK(F317,$F$316:$F$317)</f>
        <v>2</v>
      </c>
      <c r="H317" s="16"/>
      <c r="I317" s="16" t="str">
        <f t="shared" si="74"/>
        <v>及格</v>
      </c>
      <c r="J317" s="16" t="str">
        <f t="shared" si="84"/>
        <v/>
      </c>
      <c r="K317" s="21" t="s">
        <v>671</v>
      </c>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c r="FE317" s="2"/>
      <c r="FF317" s="2"/>
      <c r="FG317" s="2"/>
      <c r="FH317" s="2"/>
      <c r="FI317" s="2"/>
      <c r="FJ317" s="2"/>
      <c r="FK317" s="2"/>
      <c r="FL317" s="2"/>
      <c r="FM317" s="2"/>
      <c r="FN317" s="2"/>
      <c r="FO317" s="2"/>
      <c r="FP317" s="2"/>
      <c r="FQ317" s="2"/>
      <c r="FR317" s="2"/>
      <c r="FS317" s="2"/>
      <c r="FT317" s="2"/>
      <c r="FU317" s="2"/>
      <c r="FV317" s="2"/>
      <c r="FW317" s="2"/>
      <c r="FX317" s="2"/>
      <c r="FY317" s="2"/>
      <c r="FZ317" s="2"/>
      <c r="GA317" s="2"/>
      <c r="GB317" s="2"/>
      <c r="GC317" s="2"/>
      <c r="GD317" s="2"/>
      <c r="GE317" s="2"/>
      <c r="GF317" s="2"/>
      <c r="GG317" s="2"/>
      <c r="GH317" s="2"/>
      <c r="GI317" s="2"/>
      <c r="GJ317" s="2"/>
      <c r="GK317" s="2"/>
      <c r="GL317" s="2"/>
      <c r="GM317" s="2"/>
      <c r="GN317" s="2"/>
      <c r="GO317" s="2"/>
      <c r="GP317" s="2"/>
      <c r="GQ317" s="2"/>
      <c r="GR317" s="2"/>
      <c r="GS317" s="2"/>
      <c r="GT317" s="2"/>
      <c r="GU317" s="2"/>
      <c r="GV317" s="2"/>
      <c r="GW317" s="2"/>
      <c r="GX317" s="2"/>
      <c r="GY317" s="2"/>
      <c r="GZ317" s="2"/>
      <c r="HA317" s="2"/>
      <c r="HB317" s="2"/>
      <c r="HC317" s="2"/>
      <c r="HD317" s="2"/>
      <c r="HE317" s="2"/>
      <c r="HF317" s="2"/>
      <c r="HG317" s="2"/>
      <c r="HH317" s="2"/>
      <c r="HI317" s="2"/>
      <c r="HJ317" s="2"/>
      <c r="HK317" s="2"/>
      <c r="HL317" s="2"/>
      <c r="HM317" s="2"/>
      <c r="HN317" s="2"/>
      <c r="HO317" s="2"/>
      <c r="HP317" s="2"/>
      <c r="HQ317" s="2"/>
      <c r="HR317" s="2"/>
      <c r="HS317" s="2"/>
      <c r="HT317" s="2"/>
      <c r="HU317" s="2"/>
      <c r="HV317" s="2"/>
      <c r="HW317" s="2"/>
      <c r="HX317" s="2"/>
      <c r="HY317" s="2"/>
      <c r="HZ317" s="2"/>
      <c r="IA317" s="2"/>
      <c r="IB317" s="2"/>
      <c r="IC317" s="2"/>
      <c r="ID317" s="2"/>
      <c r="IE317" s="2"/>
      <c r="IF317" s="2"/>
      <c r="IG317" s="2"/>
      <c r="IH317" s="2"/>
      <c r="II317" s="2"/>
      <c r="IJ317" s="2"/>
      <c r="IK317" s="2"/>
      <c r="IL317" s="2"/>
      <c r="IM317" s="2"/>
    </row>
    <row r="318" spans="1:247" s="3" customFormat="1" ht="15" customHeight="1">
      <c r="A318" s="28" t="s">
        <v>550</v>
      </c>
      <c r="B318" s="29">
        <v>1</v>
      </c>
      <c r="C318" s="28" t="s">
        <v>551</v>
      </c>
      <c r="D318" s="30">
        <v>77.599999999999994</v>
      </c>
      <c r="E318" s="30">
        <v>81.430000000000007</v>
      </c>
      <c r="F318" s="20">
        <f t="shared" si="73"/>
        <v>79.132000000000005</v>
      </c>
      <c r="G318" s="19">
        <f>RANK(F318,$F$318:$F$319)</f>
        <v>1</v>
      </c>
      <c r="H318" s="16"/>
      <c r="I318" s="16" t="str">
        <f t="shared" si="74"/>
        <v>及格</v>
      </c>
      <c r="J318" s="16" t="str">
        <f t="shared" si="84"/>
        <v>是</v>
      </c>
      <c r="K318" s="21" t="s">
        <v>671</v>
      </c>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c r="FE318" s="2"/>
      <c r="FF318" s="2"/>
      <c r="FG318" s="2"/>
      <c r="FH318" s="2"/>
      <c r="FI318" s="2"/>
      <c r="FJ318" s="2"/>
      <c r="FK318" s="2"/>
      <c r="FL318" s="2"/>
      <c r="FM318" s="2"/>
      <c r="FN318" s="2"/>
      <c r="FO318" s="2"/>
      <c r="FP318" s="2"/>
      <c r="FQ318" s="2"/>
      <c r="FR318" s="2"/>
      <c r="FS318" s="2"/>
      <c r="FT318" s="2"/>
      <c r="FU318" s="2"/>
      <c r="FV318" s="2"/>
      <c r="FW318" s="2"/>
      <c r="FX318" s="2"/>
      <c r="FY318" s="2"/>
      <c r="FZ318" s="2"/>
      <c r="GA318" s="2"/>
      <c r="GB318" s="2"/>
      <c r="GC318" s="2"/>
      <c r="GD318" s="2"/>
      <c r="GE318" s="2"/>
      <c r="GF318" s="2"/>
      <c r="GG318" s="2"/>
      <c r="GH318" s="2"/>
      <c r="GI318" s="2"/>
      <c r="GJ318" s="2"/>
      <c r="GK318" s="2"/>
      <c r="GL318" s="2"/>
      <c r="GM318" s="2"/>
      <c r="GN318" s="2"/>
      <c r="GO318" s="2"/>
      <c r="GP318" s="2"/>
      <c r="GQ318" s="2"/>
      <c r="GR318" s="2"/>
      <c r="GS318" s="2"/>
      <c r="GT318" s="2"/>
      <c r="GU318" s="2"/>
      <c r="GV318" s="2"/>
      <c r="GW318" s="2"/>
      <c r="GX318" s="2"/>
      <c r="GY318" s="2"/>
      <c r="GZ318" s="2"/>
      <c r="HA318" s="2"/>
      <c r="HB318" s="2"/>
      <c r="HC318" s="2"/>
      <c r="HD318" s="2"/>
      <c r="HE318" s="2"/>
      <c r="HF318" s="2"/>
      <c r="HG318" s="2"/>
      <c r="HH318" s="2"/>
      <c r="HI318" s="2"/>
      <c r="HJ318" s="2"/>
      <c r="HK318" s="2"/>
      <c r="HL318" s="2"/>
      <c r="HM318" s="2"/>
      <c r="HN318" s="2"/>
      <c r="HO318" s="2"/>
      <c r="HP318" s="2"/>
      <c r="HQ318" s="2"/>
      <c r="HR318" s="2"/>
      <c r="HS318" s="2"/>
      <c r="HT318" s="2"/>
      <c r="HU318" s="2"/>
      <c r="HV318" s="2"/>
      <c r="HW318" s="2"/>
      <c r="HX318" s="2"/>
      <c r="HY318" s="2"/>
      <c r="HZ318" s="2"/>
      <c r="IA318" s="2"/>
      <c r="IB318" s="2"/>
      <c r="IC318" s="2"/>
      <c r="ID318" s="2"/>
      <c r="IE318" s="2"/>
      <c r="IF318" s="2"/>
      <c r="IG318" s="2"/>
      <c r="IH318" s="2"/>
      <c r="II318" s="2"/>
      <c r="IJ318" s="2"/>
      <c r="IK318" s="2"/>
      <c r="IL318" s="2"/>
      <c r="IM318" s="2"/>
    </row>
    <row r="319" spans="1:247" s="3" customFormat="1" ht="15" customHeight="1">
      <c r="A319" s="28" t="s">
        <v>550</v>
      </c>
      <c r="B319" s="29">
        <v>1</v>
      </c>
      <c r="C319" s="28" t="s">
        <v>552</v>
      </c>
      <c r="D319" s="30">
        <v>75.8</v>
      </c>
      <c r="E319" s="30">
        <v>74.23</v>
      </c>
      <c r="F319" s="20">
        <f t="shared" si="73"/>
        <v>75.171999999999997</v>
      </c>
      <c r="G319" s="19">
        <f>RANK(F319,$F$318:$F$319)</f>
        <v>2</v>
      </c>
      <c r="H319" s="16"/>
      <c r="I319" s="16" t="str">
        <f t="shared" si="74"/>
        <v>及格</v>
      </c>
      <c r="J319" s="16" t="str">
        <f t="shared" si="84"/>
        <v/>
      </c>
      <c r="K319" s="21" t="s">
        <v>671</v>
      </c>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c r="FE319" s="2"/>
      <c r="FF319" s="2"/>
      <c r="FG319" s="2"/>
      <c r="FH319" s="2"/>
      <c r="FI319" s="2"/>
      <c r="FJ319" s="2"/>
      <c r="FK319" s="2"/>
      <c r="FL319" s="2"/>
      <c r="FM319" s="2"/>
      <c r="FN319" s="2"/>
      <c r="FO319" s="2"/>
      <c r="FP319" s="2"/>
      <c r="FQ319" s="2"/>
      <c r="FR319" s="2"/>
      <c r="FS319" s="2"/>
      <c r="FT319" s="2"/>
      <c r="FU319" s="2"/>
      <c r="FV319" s="2"/>
      <c r="FW319" s="2"/>
      <c r="FX319" s="2"/>
      <c r="FY319" s="2"/>
      <c r="FZ319" s="2"/>
      <c r="GA319" s="2"/>
      <c r="GB319" s="2"/>
      <c r="GC319" s="2"/>
      <c r="GD319" s="2"/>
      <c r="GE319" s="2"/>
      <c r="GF319" s="2"/>
      <c r="GG319" s="2"/>
      <c r="GH319" s="2"/>
      <c r="GI319" s="2"/>
      <c r="GJ319" s="2"/>
      <c r="GK319" s="2"/>
      <c r="GL319" s="2"/>
      <c r="GM319" s="2"/>
      <c r="GN319" s="2"/>
      <c r="GO319" s="2"/>
      <c r="GP319" s="2"/>
      <c r="GQ319" s="2"/>
      <c r="GR319" s="2"/>
      <c r="GS319" s="2"/>
      <c r="GT319" s="2"/>
      <c r="GU319" s="2"/>
      <c r="GV319" s="2"/>
      <c r="GW319" s="2"/>
      <c r="GX319" s="2"/>
      <c r="GY319" s="2"/>
      <c r="GZ319" s="2"/>
      <c r="HA319" s="2"/>
      <c r="HB319" s="2"/>
      <c r="HC319" s="2"/>
      <c r="HD319" s="2"/>
      <c r="HE319" s="2"/>
      <c r="HF319" s="2"/>
      <c r="HG319" s="2"/>
      <c r="HH319" s="2"/>
      <c r="HI319" s="2"/>
      <c r="HJ319" s="2"/>
      <c r="HK319" s="2"/>
      <c r="HL319" s="2"/>
      <c r="HM319" s="2"/>
      <c r="HN319" s="2"/>
      <c r="HO319" s="2"/>
      <c r="HP319" s="2"/>
      <c r="HQ319" s="2"/>
      <c r="HR319" s="2"/>
      <c r="HS319" s="2"/>
      <c r="HT319" s="2"/>
      <c r="HU319" s="2"/>
      <c r="HV319" s="2"/>
      <c r="HW319" s="2"/>
      <c r="HX319" s="2"/>
      <c r="HY319" s="2"/>
      <c r="HZ319" s="2"/>
      <c r="IA319" s="2"/>
      <c r="IB319" s="2"/>
      <c r="IC319" s="2"/>
      <c r="ID319" s="2"/>
      <c r="IE319" s="2"/>
      <c r="IF319" s="2"/>
      <c r="IG319" s="2"/>
      <c r="IH319" s="2"/>
      <c r="II319" s="2"/>
      <c r="IJ319" s="2"/>
      <c r="IK319" s="2"/>
      <c r="IL319" s="2"/>
      <c r="IM319" s="2"/>
    </row>
    <row r="320" spans="1:247" s="3" customFormat="1" ht="15" customHeight="1">
      <c r="A320" s="28" t="s">
        <v>553</v>
      </c>
      <c r="B320" s="29">
        <v>1</v>
      </c>
      <c r="C320" s="28" t="s">
        <v>554</v>
      </c>
      <c r="D320" s="30">
        <v>71.2</v>
      </c>
      <c r="E320" s="30">
        <v>79.89</v>
      </c>
      <c r="F320" s="20">
        <f t="shared" si="73"/>
        <v>74.676000000000002</v>
      </c>
      <c r="G320" s="19">
        <f>RANK(F320,$F$320:$F$321)</f>
        <v>1</v>
      </c>
      <c r="H320" s="16"/>
      <c r="I320" s="16" t="str">
        <f t="shared" si="74"/>
        <v>及格</v>
      </c>
      <c r="J320" s="16" t="str">
        <f t="shared" si="84"/>
        <v>是</v>
      </c>
      <c r="K320" s="21" t="s">
        <v>671</v>
      </c>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c r="FE320" s="2"/>
      <c r="FF320" s="2"/>
      <c r="FG320" s="2"/>
      <c r="FH320" s="2"/>
      <c r="FI320" s="2"/>
      <c r="FJ320" s="2"/>
      <c r="FK320" s="2"/>
      <c r="FL320" s="2"/>
      <c r="FM320" s="2"/>
      <c r="FN320" s="2"/>
      <c r="FO320" s="2"/>
      <c r="FP320" s="2"/>
      <c r="FQ320" s="2"/>
      <c r="FR320" s="2"/>
      <c r="FS320" s="2"/>
      <c r="FT320" s="2"/>
      <c r="FU320" s="2"/>
      <c r="FV320" s="2"/>
      <c r="FW320" s="2"/>
      <c r="FX320" s="2"/>
      <c r="FY320" s="2"/>
      <c r="FZ320" s="2"/>
      <c r="GA320" s="2"/>
      <c r="GB320" s="2"/>
      <c r="GC320" s="2"/>
      <c r="GD320" s="2"/>
      <c r="GE320" s="2"/>
      <c r="GF320" s="2"/>
      <c r="GG320" s="2"/>
      <c r="GH320" s="2"/>
      <c r="GI320" s="2"/>
      <c r="GJ320" s="2"/>
      <c r="GK320" s="2"/>
      <c r="GL320" s="2"/>
      <c r="GM320" s="2"/>
      <c r="GN320" s="2"/>
      <c r="GO320" s="2"/>
      <c r="GP320" s="2"/>
      <c r="GQ320" s="2"/>
      <c r="GR320" s="2"/>
      <c r="GS320" s="2"/>
      <c r="GT320" s="2"/>
      <c r="GU320" s="2"/>
      <c r="GV320" s="2"/>
      <c r="GW320" s="2"/>
      <c r="GX320" s="2"/>
      <c r="GY320" s="2"/>
      <c r="GZ320" s="2"/>
      <c r="HA320" s="2"/>
      <c r="HB320" s="2"/>
      <c r="HC320" s="2"/>
      <c r="HD320" s="2"/>
      <c r="HE320" s="2"/>
      <c r="HF320" s="2"/>
      <c r="HG320" s="2"/>
      <c r="HH320" s="2"/>
      <c r="HI320" s="2"/>
      <c r="HJ320" s="2"/>
      <c r="HK320" s="2"/>
      <c r="HL320" s="2"/>
      <c r="HM320" s="2"/>
      <c r="HN320" s="2"/>
      <c r="HO320" s="2"/>
      <c r="HP320" s="2"/>
      <c r="HQ320" s="2"/>
      <c r="HR320" s="2"/>
      <c r="HS320" s="2"/>
      <c r="HT320" s="2"/>
      <c r="HU320" s="2"/>
      <c r="HV320" s="2"/>
      <c r="HW320" s="2"/>
      <c r="HX320" s="2"/>
      <c r="HY320" s="2"/>
      <c r="HZ320" s="2"/>
      <c r="IA320" s="2"/>
      <c r="IB320" s="2"/>
      <c r="IC320" s="2"/>
      <c r="ID320" s="2"/>
      <c r="IE320" s="2"/>
      <c r="IF320" s="2"/>
      <c r="IG320" s="2"/>
      <c r="IH320" s="2"/>
      <c r="II320" s="2"/>
      <c r="IJ320" s="2"/>
      <c r="IK320" s="2"/>
      <c r="IL320" s="2"/>
      <c r="IM320" s="2"/>
    </row>
    <row r="321" spans="1:247" s="3" customFormat="1" ht="15" customHeight="1">
      <c r="A321" s="28" t="s">
        <v>553</v>
      </c>
      <c r="B321" s="29">
        <v>1</v>
      </c>
      <c r="C321" s="28" t="s">
        <v>555</v>
      </c>
      <c r="D321" s="30">
        <v>68.400000000000006</v>
      </c>
      <c r="E321" s="30">
        <v>70.510000000000005</v>
      </c>
      <c r="F321" s="20">
        <f t="shared" si="73"/>
        <v>69.244</v>
      </c>
      <c r="G321" s="19">
        <f>RANK(F321,$F$320:$F$321)</f>
        <v>2</v>
      </c>
      <c r="H321" s="16"/>
      <c r="I321" s="16" t="str">
        <f t="shared" si="74"/>
        <v>及格</v>
      </c>
      <c r="J321" s="16" t="str">
        <f t="shared" si="84"/>
        <v/>
      </c>
      <c r="K321" s="21" t="s">
        <v>671</v>
      </c>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c r="FE321" s="2"/>
      <c r="FF321" s="2"/>
      <c r="FG321" s="2"/>
      <c r="FH321" s="2"/>
      <c r="FI321" s="2"/>
      <c r="FJ321" s="2"/>
      <c r="FK321" s="2"/>
      <c r="FL321" s="2"/>
      <c r="FM321" s="2"/>
      <c r="FN321" s="2"/>
      <c r="FO321" s="2"/>
      <c r="FP321" s="2"/>
      <c r="FQ321" s="2"/>
      <c r="FR321" s="2"/>
      <c r="FS321" s="2"/>
      <c r="FT321" s="2"/>
      <c r="FU321" s="2"/>
      <c r="FV321" s="2"/>
      <c r="FW321" s="2"/>
      <c r="FX321" s="2"/>
      <c r="FY321" s="2"/>
      <c r="FZ321" s="2"/>
      <c r="GA321" s="2"/>
      <c r="GB321" s="2"/>
      <c r="GC321" s="2"/>
      <c r="GD321" s="2"/>
      <c r="GE321" s="2"/>
      <c r="GF321" s="2"/>
      <c r="GG321" s="2"/>
      <c r="GH321" s="2"/>
      <c r="GI321" s="2"/>
      <c r="GJ321" s="2"/>
      <c r="GK321" s="2"/>
      <c r="GL321" s="2"/>
      <c r="GM321" s="2"/>
      <c r="GN321" s="2"/>
      <c r="GO321" s="2"/>
      <c r="GP321" s="2"/>
      <c r="GQ321" s="2"/>
      <c r="GR321" s="2"/>
      <c r="GS321" s="2"/>
      <c r="GT321" s="2"/>
      <c r="GU321" s="2"/>
      <c r="GV321" s="2"/>
      <c r="GW321" s="2"/>
      <c r="GX321" s="2"/>
      <c r="GY321" s="2"/>
      <c r="GZ321" s="2"/>
      <c r="HA321" s="2"/>
      <c r="HB321" s="2"/>
      <c r="HC321" s="2"/>
      <c r="HD321" s="2"/>
      <c r="HE321" s="2"/>
      <c r="HF321" s="2"/>
      <c r="HG321" s="2"/>
      <c r="HH321" s="2"/>
      <c r="HI321" s="2"/>
      <c r="HJ321" s="2"/>
      <c r="HK321" s="2"/>
      <c r="HL321" s="2"/>
      <c r="HM321" s="2"/>
      <c r="HN321" s="2"/>
      <c r="HO321" s="2"/>
      <c r="HP321" s="2"/>
      <c r="HQ321" s="2"/>
      <c r="HR321" s="2"/>
      <c r="HS321" s="2"/>
      <c r="HT321" s="2"/>
      <c r="HU321" s="2"/>
      <c r="HV321" s="2"/>
      <c r="HW321" s="2"/>
      <c r="HX321" s="2"/>
      <c r="HY321" s="2"/>
      <c r="HZ321" s="2"/>
      <c r="IA321" s="2"/>
      <c r="IB321" s="2"/>
      <c r="IC321" s="2"/>
      <c r="ID321" s="2"/>
      <c r="IE321" s="2"/>
      <c r="IF321" s="2"/>
      <c r="IG321" s="2"/>
      <c r="IH321" s="2"/>
      <c r="II321" s="2"/>
      <c r="IJ321" s="2"/>
      <c r="IK321" s="2"/>
      <c r="IL321" s="2"/>
      <c r="IM321" s="2"/>
    </row>
    <row r="322" spans="1:247" s="3" customFormat="1" ht="15" customHeight="1">
      <c r="A322" s="28" t="s">
        <v>556</v>
      </c>
      <c r="B322" s="29">
        <v>1</v>
      </c>
      <c r="C322" s="28" t="s">
        <v>557</v>
      </c>
      <c r="D322" s="30">
        <v>75.3</v>
      </c>
      <c r="E322" s="30">
        <v>77.86</v>
      </c>
      <c r="F322" s="20">
        <f t="shared" si="73"/>
        <v>76.323999999999998</v>
      </c>
      <c r="G322" s="19">
        <f>RANK(F322,$F$322:$F$322)</f>
        <v>1</v>
      </c>
      <c r="H322" s="16"/>
      <c r="I322" s="16" t="str">
        <f t="shared" si="74"/>
        <v>及格</v>
      </c>
      <c r="J322" s="16" t="str">
        <f t="shared" ref="J322:J353" si="92">IF(AND(G322&lt;=1,I322="及格"),"是","")</f>
        <v>是</v>
      </c>
      <c r="K322" s="21" t="s">
        <v>671</v>
      </c>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c r="FE322" s="2"/>
      <c r="FF322" s="2"/>
      <c r="FG322" s="2"/>
      <c r="FH322" s="2"/>
      <c r="FI322" s="2"/>
      <c r="FJ322" s="2"/>
      <c r="FK322" s="2"/>
      <c r="FL322" s="2"/>
      <c r="FM322" s="2"/>
      <c r="FN322" s="2"/>
      <c r="FO322" s="2"/>
      <c r="FP322" s="2"/>
      <c r="FQ322" s="2"/>
      <c r="FR322" s="2"/>
      <c r="FS322" s="2"/>
      <c r="FT322" s="2"/>
      <c r="FU322" s="2"/>
      <c r="FV322" s="2"/>
      <c r="FW322" s="2"/>
      <c r="FX322" s="2"/>
      <c r="FY322" s="2"/>
      <c r="FZ322" s="2"/>
      <c r="GA322" s="2"/>
      <c r="GB322" s="2"/>
      <c r="GC322" s="2"/>
      <c r="GD322" s="2"/>
      <c r="GE322" s="2"/>
      <c r="GF322" s="2"/>
      <c r="GG322" s="2"/>
      <c r="GH322" s="2"/>
      <c r="GI322" s="2"/>
      <c r="GJ322" s="2"/>
      <c r="GK322" s="2"/>
      <c r="GL322" s="2"/>
      <c r="GM322" s="2"/>
      <c r="GN322" s="2"/>
      <c r="GO322" s="2"/>
      <c r="GP322" s="2"/>
      <c r="GQ322" s="2"/>
      <c r="GR322" s="2"/>
      <c r="GS322" s="2"/>
      <c r="GT322" s="2"/>
      <c r="GU322" s="2"/>
      <c r="GV322" s="2"/>
      <c r="GW322" s="2"/>
      <c r="GX322" s="2"/>
      <c r="GY322" s="2"/>
      <c r="GZ322" s="2"/>
      <c r="HA322" s="2"/>
      <c r="HB322" s="2"/>
      <c r="HC322" s="2"/>
      <c r="HD322" s="2"/>
      <c r="HE322" s="2"/>
      <c r="HF322" s="2"/>
      <c r="HG322" s="2"/>
      <c r="HH322" s="2"/>
      <c r="HI322" s="2"/>
      <c r="HJ322" s="2"/>
      <c r="HK322" s="2"/>
      <c r="HL322" s="2"/>
      <c r="HM322" s="2"/>
      <c r="HN322" s="2"/>
      <c r="HO322" s="2"/>
      <c r="HP322" s="2"/>
      <c r="HQ322" s="2"/>
      <c r="HR322" s="2"/>
      <c r="HS322" s="2"/>
      <c r="HT322" s="2"/>
      <c r="HU322" s="2"/>
      <c r="HV322" s="2"/>
      <c r="HW322" s="2"/>
      <c r="HX322" s="2"/>
      <c r="HY322" s="2"/>
      <c r="HZ322" s="2"/>
      <c r="IA322" s="2"/>
      <c r="IB322" s="2"/>
      <c r="IC322" s="2"/>
      <c r="ID322" s="2"/>
      <c r="IE322" s="2"/>
      <c r="IF322" s="2"/>
      <c r="IG322" s="2"/>
      <c r="IH322" s="2"/>
      <c r="II322" s="2"/>
      <c r="IJ322" s="2"/>
      <c r="IK322" s="2"/>
      <c r="IL322" s="2"/>
      <c r="IM322" s="2"/>
    </row>
    <row r="323" spans="1:247" s="3" customFormat="1" ht="15" customHeight="1">
      <c r="A323" s="28" t="s">
        <v>558</v>
      </c>
      <c r="B323" s="29">
        <v>1</v>
      </c>
      <c r="C323" s="28" t="s">
        <v>559</v>
      </c>
      <c r="D323" s="30">
        <v>73.599999999999994</v>
      </c>
      <c r="E323" s="30">
        <v>72.260000000000005</v>
      </c>
      <c r="F323" s="20">
        <f t="shared" si="73"/>
        <v>73.063999999999993</v>
      </c>
      <c r="G323" s="19">
        <f>RANK(F323,$F$323:$F$324)</f>
        <v>2</v>
      </c>
      <c r="H323" s="16"/>
      <c r="I323" s="16" t="str">
        <f t="shared" si="74"/>
        <v>及格</v>
      </c>
      <c r="J323" s="16" t="str">
        <f t="shared" si="92"/>
        <v/>
      </c>
      <c r="K323" s="21" t="s">
        <v>671</v>
      </c>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c r="FE323" s="2"/>
      <c r="FF323" s="2"/>
      <c r="FG323" s="2"/>
      <c r="FH323" s="2"/>
      <c r="FI323" s="2"/>
      <c r="FJ323" s="2"/>
      <c r="FK323" s="2"/>
      <c r="FL323" s="2"/>
      <c r="FM323" s="2"/>
      <c r="FN323" s="2"/>
      <c r="FO323" s="2"/>
      <c r="FP323" s="2"/>
      <c r="FQ323" s="2"/>
      <c r="FR323" s="2"/>
      <c r="FS323" s="2"/>
      <c r="FT323" s="2"/>
      <c r="FU323" s="2"/>
      <c r="FV323" s="2"/>
      <c r="FW323" s="2"/>
      <c r="FX323" s="2"/>
      <c r="FY323" s="2"/>
      <c r="FZ323" s="2"/>
      <c r="GA323" s="2"/>
      <c r="GB323" s="2"/>
      <c r="GC323" s="2"/>
      <c r="GD323" s="2"/>
      <c r="GE323" s="2"/>
      <c r="GF323" s="2"/>
      <c r="GG323" s="2"/>
      <c r="GH323" s="2"/>
      <c r="GI323" s="2"/>
      <c r="GJ323" s="2"/>
      <c r="GK323" s="2"/>
      <c r="GL323" s="2"/>
      <c r="GM323" s="2"/>
      <c r="GN323" s="2"/>
      <c r="GO323" s="2"/>
      <c r="GP323" s="2"/>
      <c r="GQ323" s="2"/>
      <c r="GR323" s="2"/>
      <c r="GS323" s="2"/>
      <c r="GT323" s="2"/>
      <c r="GU323" s="2"/>
      <c r="GV323" s="2"/>
      <c r="GW323" s="2"/>
      <c r="GX323" s="2"/>
      <c r="GY323" s="2"/>
      <c r="GZ323" s="2"/>
      <c r="HA323" s="2"/>
      <c r="HB323" s="2"/>
      <c r="HC323" s="2"/>
      <c r="HD323" s="2"/>
      <c r="HE323" s="2"/>
      <c r="HF323" s="2"/>
      <c r="HG323" s="2"/>
      <c r="HH323" s="2"/>
      <c r="HI323" s="2"/>
      <c r="HJ323" s="2"/>
      <c r="HK323" s="2"/>
      <c r="HL323" s="2"/>
      <c r="HM323" s="2"/>
      <c r="HN323" s="2"/>
      <c r="HO323" s="2"/>
      <c r="HP323" s="2"/>
      <c r="HQ323" s="2"/>
      <c r="HR323" s="2"/>
      <c r="HS323" s="2"/>
      <c r="HT323" s="2"/>
      <c r="HU323" s="2"/>
      <c r="HV323" s="2"/>
      <c r="HW323" s="2"/>
      <c r="HX323" s="2"/>
      <c r="HY323" s="2"/>
      <c r="HZ323" s="2"/>
      <c r="IA323" s="2"/>
      <c r="IB323" s="2"/>
      <c r="IC323" s="2"/>
      <c r="ID323" s="2"/>
      <c r="IE323" s="2"/>
      <c r="IF323" s="2"/>
      <c r="IG323" s="2"/>
      <c r="IH323" s="2"/>
      <c r="II323" s="2"/>
      <c r="IJ323" s="2"/>
      <c r="IK323" s="2"/>
      <c r="IL323" s="2"/>
      <c r="IM323" s="2"/>
    </row>
    <row r="324" spans="1:247" s="3" customFormat="1" ht="15" customHeight="1">
      <c r="A324" s="28" t="s">
        <v>558</v>
      </c>
      <c r="B324" s="29">
        <v>1</v>
      </c>
      <c r="C324" s="28" t="s">
        <v>560</v>
      </c>
      <c r="D324" s="30">
        <v>70.3</v>
      </c>
      <c r="E324" s="30">
        <v>77.83</v>
      </c>
      <c r="F324" s="20">
        <f t="shared" ref="F324:F374" si="93">(D324*0.6)+(E324*0.4)</f>
        <v>73.311999999999998</v>
      </c>
      <c r="G324" s="19">
        <f>RANK(F324,$F$323:$F$324)</f>
        <v>1</v>
      </c>
      <c r="H324" s="16"/>
      <c r="I324" s="16" t="str">
        <f t="shared" ref="I324:I374" si="94">IF(F324&gt;=55,"及格","")</f>
        <v>及格</v>
      </c>
      <c r="J324" s="16" t="str">
        <f t="shared" si="92"/>
        <v>是</v>
      </c>
      <c r="K324" s="21" t="s">
        <v>671</v>
      </c>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c r="FE324" s="2"/>
      <c r="FF324" s="2"/>
      <c r="FG324" s="2"/>
      <c r="FH324" s="2"/>
      <c r="FI324" s="2"/>
      <c r="FJ324" s="2"/>
      <c r="FK324" s="2"/>
      <c r="FL324" s="2"/>
      <c r="FM324" s="2"/>
      <c r="FN324" s="2"/>
      <c r="FO324" s="2"/>
      <c r="FP324" s="2"/>
      <c r="FQ324" s="2"/>
      <c r="FR324" s="2"/>
      <c r="FS324" s="2"/>
      <c r="FT324" s="2"/>
      <c r="FU324" s="2"/>
      <c r="FV324" s="2"/>
      <c r="FW324" s="2"/>
      <c r="FX324" s="2"/>
      <c r="FY324" s="2"/>
      <c r="FZ324" s="2"/>
      <c r="GA324" s="2"/>
      <c r="GB324" s="2"/>
      <c r="GC324" s="2"/>
      <c r="GD324" s="2"/>
      <c r="GE324" s="2"/>
      <c r="GF324" s="2"/>
      <c r="GG324" s="2"/>
      <c r="GH324" s="2"/>
      <c r="GI324" s="2"/>
      <c r="GJ324" s="2"/>
      <c r="GK324" s="2"/>
      <c r="GL324" s="2"/>
      <c r="GM324" s="2"/>
      <c r="GN324" s="2"/>
      <c r="GO324" s="2"/>
      <c r="GP324" s="2"/>
      <c r="GQ324" s="2"/>
      <c r="GR324" s="2"/>
      <c r="GS324" s="2"/>
      <c r="GT324" s="2"/>
      <c r="GU324" s="2"/>
      <c r="GV324" s="2"/>
      <c r="GW324" s="2"/>
      <c r="GX324" s="2"/>
      <c r="GY324" s="2"/>
      <c r="GZ324" s="2"/>
      <c r="HA324" s="2"/>
      <c r="HB324" s="2"/>
      <c r="HC324" s="2"/>
      <c r="HD324" s="2"/>
      <c r="HE324" s="2"/>
      <c r="HF324" s="2"/>
      <c r="HG324" s="2"/>
      <c r="HH324" s="2"/>
      <c r="HI324" s="2"/>
      <c r="HJ324" s="2"/>
      <c r="HK324" s="2"/>
      <c r="HL324" s="2"/>
      <c r="HM324" s="2"/>
      <c r="HN324" s="2"/>
      <c r="HO324" s="2"/>
      <c r="HP324" s="2"/>
      <c r="HQ324" s="2"/>
      <c r="HR324" s="2"/>
      <c r="HS324" s="2"/>
      <c r="HT324" s="2"/>
      <c r="HU324" s="2"/>
      <c r="HV324" s="2"/>
      <c r="HW324" s="2"/>
      <c r="HX324" s="2"/>
      <c r="HY324" s="2"/>
      <c r="HZ324" s="2"/>
      <c r="IA324" s="2"/>
      <c r="IB324" s="2"/>
      <c r="IC324" s="2"/>
      <c r="ID324" s="2"/>
      <c r="IE324" s="2"/>
      <c r="IF324" s="2"/>
      <c r="IG324" s="2"/>
      <c r="IH324" s="2"/>
      <c r="II324" s="2"/>
      <c r="IJ324" s="2"/>
      <c r="IK324" s="2"/>
      <c r="IL324" s="2"/>
      <c r="IM324" s="2"/>
    </row>
    <row r="325" spans="1:247" s="3" customFormat="1" ht="15" customHeight="1">
      <c r="A325" s="28" t="s">
        <v>561</v>
      </c>
      <c r="B325" s="29">
        <v>1</v>
      </c>
      <c r="C325" s="28" t="s">
        <v>562</v>
      </c>
      <c r="D325" s="30">
        <v>72.7</v>
      </c>
      <c r="E325" s="30">
        <v>70.569999999999993</v>
      </c>
      <c r="F325" s="20">
        <f t="shared" si="93"/>
        <v>71.847999999999999</v>
      </c>
      <c r="G325" s="19">
        <f>RANK(F325,$F$325:$F$325)</f>
        <v>1</v>
      </c>
      <c r="H325" s="16"/>
      <c r="I325" s="16" t="str">
        <f t="shared" si="94"/>
        <v>及格</v>
      </c>
      <c r="J325" s="16" t="str">
        <f t="shared" si="92"/>
        <v>是</v>
      </c>
      <c r="K325" s="21" t="s">
        <v>671</v>
      </c>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c r="FE325" s="2"/>
      <c r="FF325" s="2"/>
      <c r="FG325" s="2"/>
      <c r="FH325" s="2"/>
      <c r="FI325" s="2"/>
      <c r="FJ325" s="2"/>
      <c r="FK325" s="2"/>
      <c r="FL325" s="2"/>
      <c r="FM325" s="2"/>
      <c r="FN325" s="2"/>
      <c r="FO325" s="2"/>
      <c r="FP325" s="2"/>
      <c r="FQ325" s="2"/>
      <c r="FR325" s="2"/>
      <c r="FS325" s="2"/>
      <c r="FT325" s="2"/>
      <c r="FU325" s="2"/>
      <c r="FV325" s="2"/>
      <c r="FW325" s="2"/>
      <c r="FX325" s="2"/>
      <c r="FY325" s="2"/>
      <c r="FZ325" s="2"/>
      <c r="GA325" s="2"/>
      <c r="GB325" s="2"/>
      <c r="GC325" s="2"/>
      <c r="GD325" s="2"/>
      <c r="GE325" s="2"/>
      <c r="GF325" s="2"/>
      <c r="GG325" s="2"/>
      <c r="GH325" s="2"/>
      <c r="GI325" s="2"/>
      <c r="GJ325" s="2"/>
      <c r="GK325" s="2"/>
      <c r="GL325" s="2"/>
      <c r="GM325" s="2"/>
      <c r="GN325" s="2"/>
      <c r="GO325" s="2"/>
      <c r="GP325" s="2"/>
      <c r="GQ325" s="2"/>
      <c r="GR325" s="2"/>
      <c r="GS325" s="2"/>
      <c r="GT325" s="2"/>
      <c r="GU325" s="2"/>
      <c r="GV325" s="2"/>
      <c r="GW325" s="2"/>
      <c r="GX325" s="2"/>
      <c r="GY325" s="2"/>
      <c r="GZ325" s="2"/>
      <c r="HA325" s="2"/>
      <c r="HB325" s="2"/>
      <c r="HC325" s="2"/>
      <c r="HD325" s="2"/>
      <c r="HE325" s="2"/>
      <c r="HF325" s="2"/>
      <c r="HG325" s="2"/>
      <c r="HH325" s="2"/>
      <c r="HI325" s="2"/>
      <c r="HJ325" s="2"/>
      <c r="HK325" s="2"/>
      <c r="HL325" s="2"/>
      <c r="HM325" s="2"/>
      <c r="HN325" s="2"/>
      <c r="HO325" s="2"/>
      <c r="HP325" s="2"/>
      <c r="HQ325" s="2"/>
      <c r="HR325" s="2"/>
      <c r="HS325" s="2"/>
      <c r="HT325" s="2"/>
      <c r="HU325" s="2"/>
      <c r="HV325" s="2"/>
      <c r="HW325" s="2"/>
      <c r="HX325" s="2"/>
      <c r="HY325" s="2"/>
      <c r="HZ325" s="2"/>
      <c r="IA325" s="2"/>
      <c r="IB325" s="2"/>
      <c r="IC325" s="2"/>
      <c r="ID325" s="2"/>
      <c r="IE325" s="2"/>
      <c r="IF325" s="2"/>
      <c r="IG325" s="2"/>
      <c r="IH325" s="2"/>
      <c r="II325" s="2"/>
      <c r="IJ325" s="2"/>
      <c r="IK325" s="2"/>
      <c r="IL325" s="2"/>
      <c r="IM325" s="2"/>
    </row>
    <row r="326" spans="1:247" s="3" customFormat="1" ht="15" customHeight="1">
      <c r="A326" s="28" t="s">
        <v>563</v>
      </c>
      <c r="B326" s="29">
        <v>1</v>
      </c>
      <c r="C326" s="28" t="s">
        <v>564</v>
      </c>
      <c r="D326" s="30">
        <v>70.7</v>
      </c>
      <c r="E326" s="30">
        <v>68</v>
      </c>
      <c r="F326" s="20">
        <f t="shared" si="93"/>
        <v>69.62</v>
      </c>
      <c r="G326" s="19">
        <f>RANK(F326,$F$326:$F$326)</f>
        <v>1</v>
      </c>
      <c r="H326" s="16"/>
      <c r="I326" s="16" t="str">
        <f t="shared" si="94"/>
        <v>及格</v>
      </c>
      <c r="J326" s="16" t="str">
        <f t="shared" si="92"/>
        <v>是</v>
      </c>
      <c r="K326" s="21" t="s">
        <v>671</v>
      </c>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c r="FE326" s="2"/>
      <c r="FF326" s="2"/>
      <c r="FG326" s="2"/>
      <c r="FH326" s="2"/>
      <c r="FI326" s="2"/>
      <c r="FJ326" s="2"/>
      <c r="FK326" s="2"/>
      <c r="FL326" s="2"/>
      <c r="FM326" s="2"/>
      <c r="FN326" s="2"/>
      <c r="FO326" s="2"/>
      <c r="FP326" s="2"/>
      <c r="FQ326" s="2"/>
      <c r="FR326" s="2"/>
      <c r="FS326" s="2"/>
      <c r="FT326" s="2"/>
      <c r="FU326" s="2"/>
      <c r="FV326" s="2"/>
      <c r="FW326" s="2"/>
      <c r="FX326" s="2"/>
      <c r="FY326" s="2"/>
      <c r="FZ326" s="2"/>
      <c r="GA326" s="2"/>
      <c r="GB326" s="2"/>
      <c r="GC326" s="2"/>
      <c r="GD326" s="2"/>
      <c r="GE326" s="2"/>
      <c r="GF326" s="2"/>
      <c r="GG326" s="2"/>
      <c r="GH326" s="2"/>
      <c r="GI326" s="2"/>
      <c r="GJ326" s="2"/>
      <c r="GK326" s="2"/>
      <c r="GL326" s="2"/>
      <c r="GM326" s="2"/>
      <c r="GN326" s="2"/>
      <c r="GO326" s="2"/>
      <c r="GP326" s="2"/>
      <c r="GQ326" s="2"/>
      <c r="GR326" s="2"/>
      <c r="GS326" s="2"/>
      <c r="GT326" s="2"/>
      <c r="GU326" s="2"/>
      <c r="GV326" s="2"/>
      <c r="GW326" s="2"/>
      <c r="GX326" s="2"/>
      <c r="GY326" s="2"/>
      <c r="GZ326" s="2"/>
      <c r="HA326" s="2"/>
      <c r="HB326" s="2"/>
      <c r="HC326" s="2"/>
      <c r="HD326" s="2"/>
      <c r="HE326" s="2"/>
      <c r="HF326" s="2"/>
      <c r="HG326" s="2"/>
      <c r="HH326" s="2"/>
      <c r="HI326" s="2"/>
      <c r="HJ326" s="2"/>
      <c r="HK326" s="2"/>
      <c r="HL326" s="2"/>
      <c r="HM326" s="2"/>
      <c r="HN326" s="2"/>
      <c r="HO326" s="2"/>
      <c r="HP326" s="2"/>
      <c r="HQ326" s="2"/>
      <c r="HR326" s="2"/>
      <c r="HS326" s="2"/>
      <c r="HT326" s="2"/>
      <c r="HU326" s="2"/>
      <c r="HV326" s="2"/>
      <c r="HW326" s="2"/>
      <c r="HX326" s="2"/>
      <c r="HY326" s="2"/>
      <c r="HZ326" s="2"/>
      <c r="IA326" s="2"/>
      <c r="IB326" s="2"/>
      <c r="IC326" s="2"/>
      <c r="ID326" s="2"/>
      <c r="IE326" s="2"/>
      <c r="IF326" s="2"/>
      <c r="IG326" s="2"/>
      <c r="IH326" s="2"/>
      <c r="II326" s="2"/>
      <c r="IJ326" s="2"/>
      <c r="IK326" s="2"/>
      <c r="IL326" s="2"/>
      <c r="IM326" s="2"/>
    </row>
    <row r="327" spans="1:247" s="3" customFormat="1" ht="15" customHeight="1">
      <c r="A327" s="28" t="s">
        <v>565</v>
      </c>
      <c r="B327" s="29">
        <v>1</v>
      </c>
      <c r="C327" s="28" t="s">
        <v>566</v>
      </c>
      <c r="D327" s="30">
        <v>75</v>
      </c>
      <c r="E327" s="30">
        <v>72.540000000000006</v>
      </c>
      <c r="F327" s="20">
        <f t="shared" si="93"/>
        <v>74.016000000000005</v>
      </c>
      <c r="G327" s="19">
        <f>RANK(F327,$F$327:$F$327)</f>
        <v>1</v>
      </c>
      <c r="H327" s="16"/>
      <c r="I327" s="16" t="str">
        <f t="shared" si="94"/>
        <v>及格</v>
      </c>
      <c r="J327" s="16" t="str">
        <f t="shared" si="92"/>
        <v>是</v>
      </c>
      <c r="K327" s="21" t="s">
        <v>671</v>
      </c>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c r="FE327" s="2"/>
      <c r="FF327" s="2"/>
      <c r="FG327" s="2"/>
      <c r="FH327" s="2"/>
      <c r="FI327" s="2"/>
      <c r="FJ327" s="2"/>
      <c r="FK327" s="2"/>
      <c r="FL327" s="2"/>
      <c r="FM327" s="2"/>
      <c r="FN327" s="2"/>
      <c r="FO327" s="2"/>
      <c r="FP327" s="2"/>
      <c r="FQ327" s="2"/>
      <c r="FR327" s="2"/>
      <c r="FS327" s="2"/>
      <c r="FT327" s="2"/>
      <c r="FU327" s="2"/>
      <c r="FV327" s="2"/>
      <c r="FW327" s="2"/>
      <c r="FX327" s="2"/>
      <c r="FY327" s="2"/>
      <c r="FZ327" s="2"/>
      <c r="GA327" s="2"/>
      <c r="GB327" s="2"/>
      <c r="GC327" s="2"/>
      <c r="GD327" s="2"/>
      <c r="GE327" s="2"/>
      <c r="GF327" s="2"/>
      <c r="GG327" s="2"/>
      <c r="GH327" s="2"/>
      <c r="GI327" s="2"/>
      <c r="GJ327" s="2"/>
      <c r="GK327" s="2"/>
      <c r="GL327" s="2"/>
      <c r="GM327" s="2"/>
      <c r="GN327" s="2"/>
      <c r="GO327" s="2"/>
      <c r="GP327" s="2"/>
      <c r="GQ327" s="2"/>
      <c r="GR327" s="2"/>
      <c r="GS327" s="2"/>
      <c r="GT327" s="2"/>
      <c r="GU327" s="2"/>
      <c r="GV327" s="2"/>
      <c r="GW327" s="2"/>
      <c r="GX327" s="2"/>
      <c r="GY327" s="2"/>
      <c r="GZ327" s="2"/>
      <c r="HA327" s="2"/>
      <c r="HB327" s="2"/>
      <c r="HC327" s="2"/>
      <c r="HD327" s="2"/>
      <c r="HE327" s="2"/>
      <c r="HF327" s="2"/>
      <c r="HG327" s="2"/>
      <c r="HH327" s="2"/>
      <c r="HI327" s="2"/>
      <c r="HJ327" s="2"/>
      <c r="HK327" s="2"/>
      <c r="HL327" s="2"/>
      <c r="HM327" s="2"/>
      <c r="HN327" s="2"/>
      <c r="HO327" s="2"/>
      <c r="HP327" s="2"/>
      <c r="HQ327" s="2"/>
      <c r="HR327" s="2"/>
      <c r="HS327" s="2"/>
      <c r="HT327" s="2"/>
      <c r="HU327" s="2"/>
      <c r="HV327" s="2"/>
      <c r="HW327" s="2"/>
      <c r="HX327" s="2"/>
      <c r="HY327" s="2"/>
      <c r="HZ327" s="2"/>
      <c r="IA327" s="2"/>
      <c r="IB327" s="2"/>
      <c r="IC327" s="2"/>
      <c r="ID327" s="2"/>
      <c r="IE327" s="2"/>
      <c r="IF327" s="2"/>
      <c r="IG327" s="2"/>
      <c r="IH327" s="2"/>
      <c r="II327" s="2"/>
      <c r="IJ327" s="2"/>
      <c r="IK327" s="2"/>
      <c r="IL327" s="2"/>
      <c r="IM327" s="2"/>
    </row>
    <row r="328" spans="1:247" s="3" customFormat="1" ht="15" customHeight="1">
      <c r="A328" s="28" t="s">
        <v>567</v>
      </c>
      <c r="B328" s="29">
        <v>1</v>
      </c>
      <c r="C328" s="28" t="s">
        <v>568</v>
      </c>
      <c r="D328" s="30">
        <v>52.5</v>
      </c>
      <c r="E328" s="30">
        <v>77.86</v>
      </c>
      <c r="F328" s="20">
        <f t="shared" si="93"/>
        <v>62.644000000000005</v>
      </c>
      <c r="G328" s="19">
        <f>RANK(F328,$F$328:$F$328)</f>
        <v>1</v>
      </c>
      <c r="H328" s="16"/>
      <c r="I328" s="16" t="str">
        <f t="shared" si="94"/>
        <v>及格</v>
      </c>
      <c r="J328" s="16" t="str">
        <f t="shared" si="92"/>
        <v>是</v>
      </c>
      <c r="K328" s="21" t="s">
        <v>671</v>
      </c>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c r="FE328" s="2"/>
      <c r="FF328" s="2"/>
      <c r="FG328" s="2"/>
      <c r="FH328" s="2"/>
      <c r="FI328" s="2"/>
      <c r="FJ328" s="2"/>
      <c r="FK328" s="2"/>
      <c r="FL328" s="2"/>
      <c r="FM328" s="2"/>
      <c r="FN328" s="2"/>
      <c r="FO328" s="2"/>
      <c r="FP328" s="2"/>
      <c r="FQ328" s="2"/>
      <c r="FR328" s="2"/>
      <c r="FS328" s="2"/>
      <c r="FT328" s="2"/>
      <c r="FU328" s="2"/>
      <c r="FV328" s="2"/>
      <c r="FW328" s="2"/>
      <c r="FX328" s="2"/>
      <c r="FY328" s="2"/>
      <c r="FZ328" s="2"/>
      <c r="GA328" s="2"/>
      <c r="GB328" s="2"/>
      <c r="GC328" s="2"/>
      <c r="GD328" s="2"/>
      <c r="GE328" s="2"/>
      <c r="GF328" s="2"/>
      <c r="GG328" s="2"/>
      <c r="GH328" s="2"/>
      <c r="GI328" s="2"/>
      <c r="GJ328" s="2"/>
      <c r="GK328" s="2"/>
      <c r="GL328" s="2"/>
      <c r="GM328" s="2"/>
      <c r="GN328" s="2"/>
      <c r="GO328" s="2"/>
      <c r="GP328" s="2"/>
      <c r="GQ328" s="2"/>
      <c r="GR328" s="2"/>
      <c r="GS328" s="2"/>
      <c r="GT328" s="2"/>
      <c r="GU328" s="2"/>
      <c r="GV328" s="2"/>
      <c r="GW328" s="2"/>
      <c r="GX328" s="2"/>
      <c r="GY328" s="2"/>
      <c r="GZ328" s="2"/>
      <c r="HA328" s="2"/>
      <c r="HB328" s="2"/>
      <c r="HC328" s="2"/>
      <c r="HD328" s="2"/>
      <c r="HE328" s="2"/>
      <c r="HF328" s="2"/>
      <c r="HG328" s="2"/>
      <c r="HH328" s="2"/>
      <c r="HI328" s="2"/>
      <c r="HJ328" s="2"/>
      <c r="HK328" s="2"/>
      <c r="HL328" s="2"/>
      <c r="HM328" s="2"/>
      <c r="HN328" s="2"/>
      <c r="HO328" s="2"/>
      <c r="HP328" s="2"/>
      <c r="HQ328" s="2"/>
      <c r="HR328" s="2"/>
      <c r="HS328" s="2"/>
      <c r="HT328" s="2"/>
      <c r="HU328" s="2"/>
      <c r="HV328" s="2"/>
      <c r="HW328" s="2"/>
      <c r="HX328" s="2"/>
      <c r="HY328" s="2"/>
      <c r="HZ328" s="2"/>
      <c r="IA328" s="2"/>
      <c r="IB328" s="2"/>
      <c r="IC328" s="2"/>
      <c r="ID328" s="2"/>
      <c r="IE328" s="2"/>
      <c r="IF328" s="2"/>
      <c r="IG328" s="2"/>
      <c r="IH328" s="2"/>
      <c r="II328" s="2"/>
      <c r="IJ328" s="2"/>
      <c r="IK328" s="2"/>
      <c r="IL328" s="2"/>
      <c r="IM328" s="2"/>
    </row>
    <row r="329" spans="1:247" s="3" customFormat="1" ht="15" customHeight="1">
      <c r="A329" s="28" t="s">
        <v>569</v>
      </c>
      <c r="B329" s="29">
        <v>1</v>
      </c>
      <c r="C329" s="28" t="s">
        <v>570</v>
      </c>
      <c r="D329" s="30">
        <v>68.8</v>
      </c>
      <c r="E329" s="30">
        <v>80.14</v>
      </c>
      <c r="F329" s="20">
        <f t="shared" si="93"/>
        <v>73.335999999999999</v>
      </c>
      <c r="G329" s="19">
        <f>RANK(F329,$F$329:$F$329)</f>
        <v>1</v>
      </c>
      <c r="H329" s="16"/>
      <c r="I329" s="16" t="str">
        <f t="shared" si="94"/>
        <v>及格</v>
      </c>
      <c r="J329" s="16" t="str">
        <f t="shared" si="92"/>
        <v>是</v>
      </c>
      <c r="K329" s="21" t="s">
        <v>671</v>
      </c>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c r="FE329" s="2"/>
      <c r="FF329" s="2"/>
      <c r="FG329" s="2"/>
      <c r="FH329" s="2"/>
      <c r="FI329" s="2"/>
      <c r="FJ329" s="2"/>
      <c r="FK329" s="2"/>
      <c r="FL329" s="2"/>
      <c r="FM329" s="2"/>
      <c r="FN329" s="2"/>
      <c r="FO329" s="2"/>
      <c r="FP329" s="2"/>
      <c r="FQ329" s="2"/>
      <c r="FR329" s="2"/>
      <c r="FS329" s="2"/>
      <c r="FT329" s="2"/>
      <c r="FU329" s="2"/>
      <c r="FV329" s="2"/>
      <c r="FW329" s="2"/>
      <c r="FX329" s="2"/>
      <c r="FY329" s="2"/>
      <c r="FZ329" s="2"/>
      <c r="GA329" s="2"/>
      <c r="GB329" s="2"/>
      <c r="GC329" s="2"/>
      <c r="GD329" s="2"/>
      <c r="GE329" s="2"/>
      <c r="GF329" s="2"/>
      <c r="GG329" s="2"/>
      <c r="GH329" s="2"/>
      <c r="GI329" s="2"/>
      <c r="GJ329" s="2"/>
      <c r="GK329" s="2"/>
      <c r="GL329" s="2"/>
      <c r="GM329" s="2"/>
      <c r="GN329" s="2"/>
      <c r="GO329" s="2"/>
      <c r="GP329" s="2"/>
      <c r="GQ329" s="2"/>
      <c r="GR329" s="2"/>
      <c r="GS329" s="2"/>
      <c r="GT329" s="2"/>
      <c r="GU329" s="2"/>
      <c r="GV329" s="2"/>
      <c r="GW329" s="2"/>
      <c r="GX329" s="2"/>
      <c r="GY329" s="2"/>
      <c r="GZ329" s="2"/>
      <c r="HA329" s="2"/>
      <c r="HB329" s="2"/>
      <c r="HC329" s="2"/>
      <c r="HD329" s="2"/>
      <c r="HE329" s="2"/>
      <c r="HF329" s="2"/>
      <c r="HG329" s="2"/>
      <c r="HH329" s="2"/>
      <c r="HI329" s="2"/>
      <c r="HJ329" s="2"/>
      <c r="HK329" s="2"/>
      <c r="HL329" s="2"/>
      <c r="HM329" s="2"/>
      <c r="HN329" s="2"/>
      <c r="HO329" s="2"/>
      <c r="HP329" s="2"/>
      <c r="HQ329" s="2"/>
      <c r="HR329" s="2"/>
      <c r="HS329" s="2"/>
      <c r="HT329" s="2"/>
      <c r="HU329" s="2"/>
      <c r="HV329" s="2"/>
      <c r="HW329" s="2"/>
      <c r="HX329" s="2"/>
      <c r="HY329" s="2"/>
      <c r="HZ329" s="2"/>
      <c r="IA329" s="2"/>
      <c r="IB329" s="2"/>
      <c r="IC329" s="2"/>
      <c r="ID329" s="2"/>
      <c r="IE329" s="2"/>
      <c r="IF329" s="2"/>
      <c r="IG329" s="2"/>
      <c r="IH329" s="2"/>
      <c r="II329" s="2"/>
      <c r="IJ329" s="2"/>
      <c r="IK329" s="2"/>
      <c r="IL329" s="2"/>
      <c r="IM329" s="2"/>
    </row>
    <row r="330" spans="1:247" s="3" customFormat="1" ht="15" customHeight="1">
      <c r="A330" s="28" t="s">
        <v>571</v>
      </c>
      <c r="B330" s="29">
        <v>1</v>
      </c>
      <c r="C330" s="28" t="s">
        <v>572</v>
      </c>
      <c r="D330" s="30">
        <v>76.900000000000006</v>
      </c>
      <c r="E330" s="30">
        <v>79.83</v>
      </c>
      <c r="F330" s="20">
        <f t="shared" si="93"/>
        <v>78.072000000000003</v>
      </c>
      <c r="G330" s="19">
        <f>RANK(F330,$F$330:$F$331)</f>
        <v>1</v>
      </c>
      <c r="H330" s="16"/>
      <c r="I330" s="16" t="str">
        <f t="shared" si="94"/>
        <v>及格</v>
      </c>
      <c r="J330" s="16" t="str">
        <f t="shared" si="92"/>
        <v>是</v>
      </c>
      <c r="K330" s="21" t="s">
        <v>671</v>
      </c>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c r="FE330" s="2"/>
      <c r="FF330" s="2"/>
      <c r="FG330" s="2"/>
      <c r="FH330" s="2"/>
      <c r="FI330" s="2"/>
      <c r="FJ330" s="2"/>
      <c r="FK330" s="2"/>
      <c r="FL330" s="2"/>
      <c r="FM330" s="2"/>
      <c r="FN330" s="2"/>
      <c r="FO330" s="2"/>
      <c r="FP330" s="2"/>
      <c r="FQ330" s="2"/>
      <c r="FR330" s="2"/>
      <c r="FS330" s="2"/>
      <c r="FT330" s="2"/>
      <c r="FU330" s="2"/>
      <c r="FV330" s="2"/>
      <c r="FW330" s="2"/>
      <c r="FX330" s="2"/>
      <c r="FY330" s="2"/>
      <c r="FZ330" s="2"/>
      <c r="GA330" s="2"/>
      <c r="GB330" s="2"/>
      <c r="GC330" s="2"/>
      <c r="GD330" s="2"/>
      <c r="GE330" s="2"/>
      <c r="GF330" s="2"/>
      <c r="GG330" s="2"/>
      <c r="GH330" s="2"/>
      <c r="GI330" s="2"/>
      <c r="GJ330" s="2"/>
      <c r="GK330" s="2"/>
      <c r="GL330" s="2"/>
      <c r="GM330" s="2"/>
      <c r="GN330" s="2"/>
      <c r="GO330" s="2"/>
      <c r="GP330" s="2"/>
      <c r="GQ330" s="2"/>
      <c r="GR330" s="2"/>
      <c r="GS330" s="2"/>
      <c r="GT330" s="2"/>
      <c r="GU330" s="2"/>
      <c r="GV330" s="2"/>
      <c r="GW330" s="2"/>
      <c r="GX330" s="2"/>
      <c r="GY330" s="2"/>
      <c r="GZ330" s="2"/>
      <c r="HA330" s="2"/>
      <c r="HB330" s="2"/>
      <c r="HC330" s="2"/>
      <c r="HD330" s="2"/>
      <c r="HE330" s="2"/>
      <c r="HF330" s="2"/>
      <c r="HG330" s="2"/>
      <c r="HH330" s="2"/>
      <c r="HI330" s="2"/>
      <c r="HJ330" s="2"/>
      <c r="HK330" s="2"/>
      <c r="HL330" s="2"/>
      <c r="HM330" s="2"/>
      <c r="HN330" s="2"/>
      <c r="HO330" s="2"/>
      <c r="HP330" s="2"/>
      <c r="HQ330" s="2"/>
      <c r="HR330" s="2"/>
      <c r="HS330" s="2"/>
      <c r="HT330" s="2"/>
      <c r="HU330" s="2"/>
      <c r="HV330" s="2"/>
      <c r="HW330" s="2"/>
      <c r="HX330" s="2"/>
      <c r="HY330" s="2"/>
      <c r="HZ330" s="2"/>
      <c r="IA330" s="2"/>
      <c r="IB330" s="2"/>
      <c r="IC330" s="2"/>
      <c r="ID330" s="2"/>
      <c r="IE330" s="2"/>
      <c r="IF330" s="2"/>
      <c r="IG330" s="2"/>
      <c r="IH330" s="2"/>
      <c r="II330" s="2"/>
      <c r="IJ330" s="2"/>
      <c r="IK330" s="2"/>
      <c r="IL330" s="2"/>
      <c r="IM330" s="2"/>
    </row>
    <row r="331" spans="1:247" s="3" customFormat="1" ht="15" customHeight="1">
      <c r="A331" s="28" t="s">
        <v>571</v>
      </c>
      <c r="B331" s="29">
        <v>1</v>
      </c>
      <c r="C331" s="28" t="s">
        <v>573</v>
      </c>
      <c r="D331" s="30">
        <v>73.2</v>
      </c>
      <c r="E331" s="30">
        <v>79.94</v>
      </c>
      <c r="F331" s="20">
        <f t="shared" si="93"/>
        <v>75.896000000000001</v>
      </c>
      <c r="G331" s="19">
        <f>RANK(F331,$F$330:$F$331)</f>
        <v>2</v>
      </c>
      <c r="H331" s="16"/>
      <c r="I331" s="16" t="str">
        <f t="shared" si="94"/>
        <v>及格</v>
      </c>
      <c r="J331" s="16" t="str">
        <f t="shared" si="92"/>
        <v/>
      </c>
      <c r="K331" s="21" t="s">
        <v>671</v>
      </c>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c r="FE331" s="2"/>
      <c r="FF331" s="2"/>
      <c r="FG331" s="2"/>
      <c r="FH331" s="2"/>
      <c r="FI331" s="2"/>
      <c r="FJ331" s="2"/>
      <c r="FK331" s="2"/>
      <c r="FL331" s="2"/>
      <c r="FM331" s="2"/>
      <c r="FN331" s="2"/>
      <c r="FO331" s="2"/>
      <c r="FP331" s="2"/>
      <c r="FQ331" s="2"/>
      <c r="FR331" s="2"/>
      <c r="FS331" s="2"/>
      <c r="FT331" s="2"/>
      <c r="FU331" s="2"/>
      <c r="FV331" s="2"/>
      <c r="FW331" s="2"/>
      <c r="FX331" s="2"/>
      <c r="FY331" s="2"/>
      <c r="FZ331" s="2"/>
      <c r="GA331" s="2"/>
      <c r="GB331" s="2"/>
      <c r="GC331" s="2"/>
      <c r="GD331" s="2"/>
      <c r="GE331" s="2"/>
      <c r="GF331" s="2"/>
      <c r="GG331" s="2"/>
      <c r="GH331" s="2"/>
      <c r="GI331" s="2"/>
      <c r="GJ331" s="2"/>
      <c r="GK331" s="2"/>
      <c r="GL331" s="2"/>
      <c r="GM331" s="2"/>
      <c r="GN331" s="2"/>
      <c r="GO331" s="2"/>
      <c r="GP331" s="2"/>
      <c r="GQ331" s="2"/>
      <c r="GR331" s="2"/>
      <c r="GS331" s="2"/>
      <c r="GT331" s="2"/>
      <c r="GU331" s="2"/>
      <c r="GV331" s="2"/>
      <c r="GW331" s="2"/>
      <c r="GX331" s="2"/>
      <c r="GY331" s="2"/>
      <c r="GZ331" s="2"/>
      <c r="HA331" s="2"/>
      <c r="HB331" s="2"/>
      <c r="HC331" s="2"/>
      <c r="HD331" s="2"/>
      <c r="HE331" s="2"/>
      <c r="HF331" s="2"/>
      <c r="HG331" s="2"/>
      <c r="HH331" s="2"/>
      <c r="HI331" s="2"/>
      <c r="HJ331" s="2"/>
      <c r="HK331" s="2"/>
      <c r="HL331" s="2"/>
      <c r="HM331" s="2"/>
      <c r="HN331" s="2"/>
      <c r="HO331" s="2"/>
      <c r="HP331" s="2"/>
      <c r="HQ331" s="2"/>
      <c r="HR331" s="2"/>
      <c r="HS331" s="2"/>
      <c r="HT331" s="2"/>
      <c r="HU331" s="2"/>
      <c r="HV331" s="2"/>
      <c r="HW331" s="2"/>
      <c r="HX331" s="2"/>
      <c r="HY331" s="2"/>
      <c r="HZ331" s="2"/>
      <c r="IA331" s="2"/>
      <c r="IB331" s="2"/>
      <c r="IC331" s="2"/>
      <c r="ID331" s="2"/>
      <c r="IE331" s="2"/>
      <c r="IF331" s="2"/>
      <c r="IG331" s="2"/>
      <c r="IH331" s="2"/>
      <c r="II331" s="2"/>
      <c r="IJ331" s="2"/>
      <c r="IK331" s="2"/>
      <c r="IL331" s="2"/>
      <c r="IM331" s="2"/>
    </row>
    <row r="332" spans="1:247" s="3" customFormat="1" ht="15" customHeight="1">
      <c r="A332" s="28" t="s">
        <v>574</v>
      </c>
      <c r="B332" s="29">
        <v>1</v>
      </c>
      <c r="C332" s="28" t="s">
        <v>575</v>
      </c>
      <c r="D332" s="30" t="s">
        <v>246</v>
      </c>
      <c r="E332" s="30">
        <v>76.11</v>
      </c>
      <c r="F332" s="20">
        <f t="shared" si="93"/>
        <v>76.76400000000001</v>
      </c>
      <c r="G332" s="19">
        <f>RANK(F332,$F$332:$F$334)</f>
        <v>1</v>
      </c>
      <c r="H332" s="16"/>
      <c r="I332" s="16" t="str">
        <f t="shared" si="94"/>
        <v>及格</v>
      </c>
      <c r="J332" s="16" t="str">
        <f t="shared" si="92"/>
        <v>是</v>
      </c>
      <c r="K332" s="21" t="s">
        <v>671</v>
      </c>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c r="FE332" s="2"/>
      <c r="FF332" s="2"/>
      <c r="FG332" s="2"/>
      <c r="FH332" s="2"/>
      <c r="FI332" s="2"/>
      <c r="FJ332" s="2"/>
      <c r="FK332" s="2"/>
      <c r="FL332" s="2"/>
      <c r="FM332" s="2"/>
      <c r="FN332" s="2"/>
      <c r="FO332" s="2"/>
      <c r="FP332" s="2"/>
      <c r="FQ332" s="2"/>
      <c r="FR332" s="2"/>
      <c r="FS332" s="2"/>
      <c r="FT332" s="2"/>
      <c r="FU332" s="2"/>
      <c r="FV332" s="2"/>
      <c r="FW332" s="2"/>
      <c r="FX332" s="2"/>
      <c r="FY332" s="2"/>
      <c r="FZ332" s="2"/>
      <c r="GA332" s="2"/>
      <c r="GB332" s="2"/>
      <c r="GC332" s="2"/>
      <c r="GD332" s="2"/>
      <c r="GE332" s="2"/>
      <c r="GF332" s="2"/>
      <c r="GG332" s="2"/>
      <c r="GH332" s="2"/>
      <c r="GI332" s="2"/>
      <c r="GJ332" s="2"/>
      <c r="GK332" s="2"/>
      <c r="GL332" s="2"/>
      <c r="GM332" s="2"/>
      <c r="GN332" s="2"/>
      <c r="GO332" s="2"/>
      <c r="GP332" s="2"/>
      <c r="GQ332" s="2"/>
      <c r="GR332" s="2"/>
      <c r="GS332" s="2"/>
      <c r="GT332" s="2"/>
      <c r="GU332" s="2"/>
      <c r="GV332" s="2"/>
      <c r="GW332" s="2"/>
      <c r="GX332" s="2"/>
      <c r="GY332" s="2"/>
      <c r="GZ332" s="2"/>
      <c r="HA332" s="2"/>
      <c r="HB332" s="2"/>
      <c r="HC332" s="2"/>
      <c r="HD332" s="2"/>
      <c r="HE332" s="2"/>
      <c r="HF332" s="2"/>
      <c r="HG332" s="2"/>
      <c r="HH332" s="2"/>
      <c r="HI332" s="2"/>
      <c r="HJ332" s="2"/>
      <c r="HK332" s="2"/>
      <c r="HL332" s="2"/>
      <c r="HM332" s="2"/>
      <c r="HN332" s="2"/>
      <c r="HO332" s="2"/>
      <c r="HP332" s="2"/>
      <c r="HQ332" s="2"/>
      <c r="HR332" s="2"/>
      <c r="HS332" s="2"/>
      <c r="HT332" s="2"/>
      <c r="HU332" s="2"/>
      <c r="HV332" s="2"/>
      <c r="HW332" s="2"/>
      <c r="HX332" s="2"/>
      <c r="HY332" s="2"/>
      <c r="HZ332" s="2"/>
      <c r="IA332" s="2"/>
      <c r="IB332" s="2"/>
      <c r="IC332" s="2"/>
      <c r="ID332" s="2"/>
      <c r="IE332" s="2"/>
      <c r="IF332" s="2"/>
      <c r="IG332" s="2"/>
      <c r="IH332" s="2"/>
      <c r="II332" s="2"/>
      <c r="IJ332" s="2"/>
      <c r="IK332" s="2"/>
      <c r="IL332" s="2"/>
      <c r="IM332" s="2"/>
    </row>
    <row r="333" spans="1:247" s="3" customFormat="1" ht="15" customHeight="1">
      <c r="A333" s="28" t="s">
        <v>574</v>
      </c>
      <c r="B333" s="29">
        <v>1</v>
      </c>
      <c r="C333" s="28" t="s">
        <v>576</v>
      </c>
      <c r="D333" s="30" t="s">
        <v>577</v>
      </c>
      <c r="E333" s="30">
        <v>77.14</v>
      </c>
      <c r="F333" s="20">
        <f t="shared" si="93"/>
        <v>75.796000000000006</v>
      </c>
      <c r="G333" s="19">
        <f t="shared" ref="G333:G334" si="95">RANK(F333,$F$332:$F$334)</f>
        <v>2</v>
      </c>
      <c r="H333" s="16"/>
      <c r="I333" s="16" t="str">
        <f t="shared" si="94"/>
        <v>及格</v>
      </c>
      <c r="J333" s="16" t="str">
        <f t="shared" si="92"/>
        <v/>
      </c>
      <c r="K333" s="21" t="s">
        <v>671</v>
      </c>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c r="FE333" s="2"/>
      <c r="FF333" s="2"/>
      <c r="FG333" s="2"/>
      <c r="FH333" s="2"/>
      <c r="FI333" s="2"/>
      <c r="FJ333" s="2"/>
      <c r="FK333" s="2"/>
      <c r="FL333" s="2"/>
      <c r="FM333" s="2"/>
      <c r="FN333" s="2"/>
      <c r="FO333" s="2"/>
      <c r="FP333" s="2"/>
      <c r="FQ333" s="2"/>
      <c r="FR333" s="2"/>
      <c r="FS333" s="2"/>
      <c r="FT333" s="2"/>
      <c r="FU333" s="2"/>
      <c r="FV333" s="2"/>
      <c r="FW333" s="2"/>
      <c r="FX333" s="2"/>
      <c r="FY333" s="2"/>
      <c r="FZ333" s="2"/>
      <c r="GA333" s="2"/>
      <c r="GB333" s="2"/>
      <c r="GC333" s="2"/>
      <c r="GD333" s="2"/>
      <c r="GE333" s="2"/>
      <c r="GF333" s="2"/>
      <c r="GG333" s="2"/>
      <c r="GH333" s="2"/>
      <c r="GI333" s="2"/>
      <c r="GJ333" s="2"/>
      <c r="GK333" s="2"/>
      <c r="GL333" s="2"/>
      <c r="GM333" s="2"/>
      <c r="GN333" s="2"/>
      <c r="GO333" s="2"/>
      <c r="GP333" s="2"/>
      <c r="GQ333" s="2"/>
      <c r="GR333" s="2"/>
      <c r="GS333" s="2"/>
      <c r="GT333" s="2"/>
      <c r="GU333" s="2"/>
      <c r="GV333" s="2"/>
      <c r="GW333" s="2"/>
      <c r="GX333" s="2"/>
      <c r="GY333" s="2"/>
      <c r="GZ333" s="2"/>
      <c r="HA333" s="2"/>
      <c r="HB333" s="2"/>
      <c r="HC333" s="2"/>
      <c r="HD333" s="2"/>
      <c r="HE333" s="2"/>
      <c r="HF333" s="2"/>
      <c r="HG333" s="2"/>
      <c r="HH333" s="2"/>
      <c r="HI333" s="2"/>
      <c r="HJ333" s="2"/>
      <c r="HK333" s="2"/>
      <c r="HL333" s="2"/>
      <c r="HM333" s="2"/>
      <c r="HN333" s="2"/>
      <c r="HO333" s="2"/>
      <c r="HP333" s="2"/>
      <c r="HQ333" s="2"/>
      <c r="HR333" s="2"/>
      <c r="HS333" s="2"/>
      <c r="HT333" s="2"/>
      <c r="HU333" s="2"/>
      <c r="HV333" s="2"/>
      <c r="HW333" s="2"/>
      <c r="HX333" s="2"/>
      <c r="HY333" s="2"/>
      <c r="HZ333" s="2"/>
      <c r="IA333" s="2"/>
      <c r="IB333" s="2"/>
      <c r="IC333" s="2"/>
      <c r="ID333" s="2"/>
      <c r="IE333" s="2"/>
      <c r="IF333" s="2"/>
      <c r="IG333" s="2"/>
      <c r="IH333" s="2"/>
      <c r="II333" s="2"/>
      <c r="IJ333" s="2"/>
      <c r="IK333" s="2"/>
      <c r="IL333" s="2"/>
      <c r="IM333" s="2"/>
    </row>
    <row r="334" spans="1:247" s="3" customFormat="1" ht="15" customHeight="1">
      <c r="A334" s="28" t="s">
        <v>574</v>
      </c>
      <c r="B334" s="29">
        <v>1</v>
      </c>
      <c r="C334" s="28" t="s">
        <v>578</v>
      </c>
      <c r="D334" s="30" t="s">
        <v>138</v>
      </c>
      <c r="E334" s="30">
        <v>77.37</v>
      </c>
      <c r="F334" s="20">
        <f t="shared" si="93"/>
        <v>75.588000000000008</v>
      </c>
      <c r="G334" s="19">
        <f t="shared" si="95"/>
        <v>3</v>
      </c>
      <c r="H334" s="16"/>
      <c r="I334" s="16" t="str">
        <f t="shared" si="94"/>
        <v>及格</v>
      </c>
      <c r="J334" s="16" t="str">
        <f t="shared" si="92"/>
        <v/>
      </c>
      <c r="K334" s="21" t="s">
        <v>671</v>
      </c>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c r="FE334" s="2"/>
      <c r="FF334" s="2"/>
      <c r="FG334" s="2"/>
      <c r="FH334" s="2"/>
      <c r="FI334" s="2"/>
      <c r="FJ334" s="2"/>
      <c r="FK334" s="2"/>
      <c r="FL334" s="2"/>
      <c r="FM334" s="2"/>
      <c r="FN334" s="2"/>
      <c r="FO334" s="2"/>
      <c r="FP334" s="2"/>
      <c r="FQ334" s="2"/>
      <c r="FR334" s="2"/>
      <c r="FS334" s="2"/>
      <c r="FT334" s="2"/>
      <c r="FU334" s="2"/>
      <c r="FV334" s="2"/>
      <c r="FW334" s="2"/>
      <c r="FX334" s="2"/>
      <c r="FY334" s="2"/>
      <c r="FZ334" s="2"/>
      <c r="GA334" s="2"/>
      <c r="GB334" s="2"/>
      <c r="GC334" s="2"/>
      <c r="GD334" s="2"/>
      <c r="GE334" s="2"/>
      <c r="GF334" s="2"/>
      <c r="GG334" s="2"/>
      <c r="GH334" s="2"/>
      <c r="GI334" s="2"/>
      <c r="GJ334" s="2"/>
      <c r="GK334" s="2"/>
      <c r="GL334" s="2"/>
      <c r="GM334" s="2"/>
      <c r="GN334" s="2"/>
      <c r="GO334" s="2"/>
      <c r="GP334" s="2"/>
      <c r="GQ334" s="2"/>
      <c r="GR334" s="2"/>
      <c r="GS334" s="2"/>
      <c r="GT334" s="2"/>
      <c r="GU334" s="2"/>
      <c r="GV334" s="2"/>
      <c r="GW334" s="2"/>
      <c r="GX334" s="2"/>
      <c r="GY334" s="2"/>
      <c r="GZ334" s="2"/>
      <c r="HA334" s="2"/>
      <c r="HB334" s="2"/>
      <c r="HC334" s="2"/>
      <c r="HD334" s="2"/>
      <c r="HE334" s="2"/>
      <c r="HF334" s="2"/>
      <c r="HG334" s="2"/>
      <c r="HH334" s="2"/>
      <c r="HI334" s="2"/>
      <c r="HJ334" s="2"/>
      <c r="HK334" s="2"/>
      <c r="HL334" s="2"/>
      <c r="HM334" s="2"/>
      <c r="HN334" s="2"/>
      <c r="HO334" s="2"/>
      <c r="HP334" s="2"/>
      <c r="HQ334" s="2"/>
      <c r="HR334" s="2"/>
      <c r="HS334" s="2"/>
      <c r="HT334" s="2"/>
      <c r="HU334" s="2"/>
      <c r="HV334" s="2"/>
      <c r="HW334" s="2"/>
      <c r="HX334" s="2"/>
      <c r="HY334" s="2"/>
      <c r="HZ334" s="2"/>
      <c r="IA334" s="2"/>
      <c r="IB334" s="2"/>
      <c r="IC334" s="2"/>
      <c r="ID334" s="2"/>
      <c r="IE334" s="2"/>
      <c r="IF334" s="2"/>
      <c r="IG334" s="2"/>
      <c r="IH334" s="2"/>
      <c r="II334" s="2"/>
      <c r="IJ334" s="2"/>
      <c r="IK334" s="2"/>
      <c r="IL334" s="2"/>
      <c r="IM334" s="2"/>
    </row>
    <row r="335" spans="1:247" s="3" customFormat="1" ht="15" customHeight="1">
      <c r="A335" s="28" t="s">
        <v>579</v>
      </c>
      <c r="B335" s="29">
        <v>1</v>
      </c>
      <c r="C335" s="28" t="s">
        <v>580</v>
      </c>
      <c r="D335" s="30">
        <v>59.3</v>
      </c>
      <c r="E335" s="30">
        <v>80.37</v>
      </c>
      <c r="F335" s="20">
        <f t="shared" si="93"/>
        <v>67.728000000000009</v>
      </c>
      <c r="G335" s="19">
        <f>RANK(F335,$F$335:$F$335)</f>
        <v>1</v>
      </c>
      <c r="H335" s="16"/>
      <c r="I335" s="16" t="str">
        <f t="shared" si="94"/>
        <v>及格</v>
      </c>
      <c r="J335" s="16" t="str">
        <f t="shared" si="92"/>
        <v>是</v>
      </c>
      <c r="K335" s="21" t="s">
        <v>671</v>
      </c>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c r="FE335" s="2"/>
      <c r="FF335" s="2"/>
      <c r="FG335" s="2"/>
      <c r="FH335" s="2"/>
      <c r="FI335" s="2"/>
      <c r="FJ335" s="2"/>
      <c r="FK335" s="2"/>
      <c r="FL335" s="2"/>
      <c r="FM335" s="2"/>
      <c r="FN335" s="2"/>
      <c r="FO335" s="2"/>
      <c r="FP335" s="2"/>
      <c r="FQ335" s="2"/>
      <c r="FR335" s="2"/>
      <c r="FS335" s="2"/>
      <c r="FT335" s="2"/>
      <c r="FU335" s="2"/>
      <c r="FV335" s="2"/>
      <c r="FW335" s="2"/>
      <c r="FX335" s="2"/>
      <c r="FY335" s="2"/>
      <c r="FZ335" s="2"/>
      <c r="GA335" s="2"/>
      <c r="GB335" s="2"/>
      <c r="GC335" s="2"/>
      <c r="GD335" s="2"/>
      <c r="GE335" s="2"/>
      <c r="GF335" s="2"/>
      <c r="GG335" s="2"/>
      <c r="GH335" s="2"/>
      <c r="GI335" s="2"/>
      <c r="GJ335" s="2"/>
      <c r="GK335" s="2"/>
      <c r="GL335" s="2"/>
      <c r="GM335" s="2"/>
      <c r="GN335" s="2"/>
      <c r="GO335" s="2"/>
      <c r="GP335" s="2"/>
      <c r="GQ335" s="2"/>
      <c r="GR335" s="2"/>
      <c r="GS335" s="2"/>
      <c r="GT335" s="2"/>
      <c r="GU335" s="2"/>
      <c r="GV335" s="2"/>
      <c r="GW335" s="2"/>
      <c r="GX335" s="2"/>
      <c r="GY335" s="2"/>
      <c r="GZ335" s="2"/>
      <c r="HA335" s="2"/>
      <c r="HB335" s="2"/>
      <c r="HC335" s="2"/>
      <c r="HD335" s="2"/>
      <c r="HE335" s="2"/>
      <c r="HF335" s="2"/>
      <c r="HG335" s="2"/>
      <c r="HH335" s="2"/>
      <c r="HI335" s="2"/>
      <c r="HJ335" s="2"/>
      <c r="HK335" s="2"/>
      <c r="HL335" s="2"/>
      <c r="HM335" s="2"/>
      <c r="HN335" s="2"/>
      <c r="HO335" s="2"/>
      <c r="HP335" s="2"/>
      <c r="HQ335" s="2"/>
      <c r="HR335" s="2"/>
      <c r="HS335" s="2"/>
      <c r="HT335" s="2"/>
      <c r="HU335" s="2"/>
      <c r="HV335" s="2"/>
      <c r="HW335" s="2"/>
      <c r="HX335" s="2"/>
      <c r="HY335" s="2"/>
      <c r="HZ335" s="2"/>
      <c r="IA335" s="2"/>
      <c r="IB335" s="2"/>
      <c r="IC335" s="2"/>
      <c r="ID335" s="2"/>
      <c r="IE335" s="2"/>
      <c r="IF335" s="2"/>
      <c r="IG335" s="2"/>
      <c r="IH335" s="2"/>
      <c r="II335" s="2"/>
      <c r="IJ335" s="2"/>
      <c r="IK335" s="2"/>
      <c r="IL335" s="2"/>
      <c r="IM335" s="2"/>
    </row>
    <row r="336" spans="1:247" s="3" customFormat="1" ht="15" customHeight="1">
      <c r="A336" s="28" t="s">
        <v>581</v>
      </c>
      <c r="B336" s="29">
        <v>1</v>
      </c>
      <c r="C336" s="28" t="s">
        <v>582</v>
      </c>
      <c r="D336" s="30">
        <v>60.3</v>
      </c>
      <c r="E336" s="30">
        <v>77.489999999999995</v>
      </c>
      <c r="F336" s="20">
        <f t="shared" si="93"/>
        <v>67.176000000000002</v>
      </c>
      <c r="G336" s="19">
        <f>RANK(F336,$F$336:$F$336)</f>
        <v>1</v>
      </c>
      <c r="H336" s="16"/>
      <c r="I336" s="16" t="str">
        <f t="shared" si="94"/>
        <v>及格</v>
      </c>
      <c r="J336" s="16" t="str">
        <f t="shared" si="92"/>
        <v>是</v>
      </c>
      <c r="K336" s="21" t="s">
        <v>671</v>
      </c>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c r="FE336" s="2"/>
      <c r="FF336" s="2"/>
      <c r="FG336" s="2"/>
      <c r="FH336" s="2"/>
      <c r="FI336" s="2"/>
      <c r="FJ336" s="2"/>
      <c r="FK336" s="2"/>
      <c r="FL336" s="2"/>
      <c r="FM336" s="2"/>
      <c r="FN336" s="2"/>
      <c r="FO336" s="2"/>
      <c r="FP336" s="2"/>
      <c r="FQ336" s="2"/>
      <c r="FR336" s="2"/>
      <c r="FS336" s="2"/>
      <c r="FT336" s="2"/>
      <c r="FU336" s="2"/>
      <c r="FV336" s="2"/>
      <c r="FW336" s="2"/>
      <c r="FX336" s="2"/>
      <c r="FY336" s="2"/>
      <c r="FZ336" s="2"/>
      <c r="GA336" s="2"/>
      <c r="GB336" s="2"/>
      <c r="GC336" s="2"/>
      <c r="GD336" s="2"/>
      <c r="GE336" s="2"/>
      <c r="GF336" s="2"/>
      <c r="GG336" s="2"/>
      <c r="GH336" s="2"/>
      <c r="GI336" s="2"/>
      <c r="GJ336" s="2"/>
      <c r="GK336" s="2"/>
      <c r="GL336" s="2"/>
      <c r="GM336" s="2"/>
      <c r="GN336" s="2"/>
      <c r="GO336" s="2"/>
      <c r="GP336" s="2"/>
      <c r="GQ336" s="2"/>
      <c r="GR336" s="2"/>
      <c r="GS336" s="2"/>
      <c r="GT336" s="2"/>
      <c r="GU336" s="2"/>
      <c r="GV336" s="2"/>
      <c r="GW336" s="2"/>
      <c r="GX336" s="2"/>
      <c r="GY336" s="2"/>
      <c r="GZ336" s="2"/>
      <c r="HA336" s="2"/>
      <c r="HB336" s="2"/>
      <c r="HC336" s="2"/>
      <c r="HD336" s="2"/>
      <c r="HE336" s="2"/>
      <c r="HF336" s="2"/>
      <c r="HG336" s="2"/>
      <c r="HH336" s="2"/>
      <c r="HI336" s="2"/>
      <c r="HJ336" s="2"/>
      <c r="HK336" s="2"/>
      <c r="HL336" s="2"/>
      <c r="HM336" s="2"/>
      <c r="HN336" s="2"/>
      <c r="HO336" s="2"/>
      <c r="HP336" s="2"/>
      <c r="HQ336" s="2"/>
      <c r="HR336" s="2"/>
      <c r="HS336" s="2"/>
      <c r="HT336" s="2"/>
      <c r="HU336" s="2"/>
      <c r="HV336" s="2"/>
      <c r="HW336" s="2"/>
      <c r="HX336" s="2"/>
      <c r="HY336" s="2"/>
      <c r="HZ336" s="2"/>
      <c r="IA336" s="2"/>
      <c r="IB336" s="2"/>
      <c r="IC336" s="2"/>
      <c r="ID336" s="2"/>
      <c r="IE336" s="2"/>
      <c r="IF336" s="2"/>
      <c r="IG336" s="2"/>
      <c r="IH336" s="2"/>
      <c r="II336" s="2"/>
      <c r="IJ336" s="2"/>
      <c r="IK336" s="2"/>
      <c r="IL336" s="2"/>
      <c r="IM336" s="2"/>
    </row>
    <row r="337" spans="1:247" s="3" customFormat="1" ht="15" customHeight="1">
      <c r="A337" s="28" t="s">
        <v>583</v>
      </c>
      <c r="B337" s="29">
        <v>1</v>
      </c>
      <c r="C337" s="28" t="s">
        <v>584</v>
      </c>
      <c r="D337" s="30">
        <v>66</v>
      </c>
      <c r="E337" s="30">
        <v>72.400000000000006</v>
      </c>
      <c r="F337" s="20">
        <f t="shared" si="93"/>
        <v>68.56</v>
      </c>
      <c r="G337" s="19">
        <f>RANK(F337,$F$337:$F$337)</f>
        <v>1</v>
      </c>
      <c r="H337" s="16"/>
      <c r="I337" s="16" t="str">
        <f t="shared" si="94"/>
        <v>及格</v>
      </c>
      <c r="J337" s="16" t="str">
        <f t="shared" si="92"/>
        <v>是</v>
      </c>
      <c r="K337" s="21" t="s">
        <v>671</v>
      </c>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c r="FE337" s="2"/>
      <c r="FF337" s="2"/>
      <c r="FG337" s="2"/>
      <c r="FH337" s="2"/>
      <c r="FI337" s="2"/>
      <c r="FJ337" s="2"/>
      <c r="FK337" s="2"/>
      <c r="FL337" s="2"/>
      <c r="FM337" s="2"/>
      <c r="FN337" s="2"/>
      <c r="FO337" s="2"/>
      <c r="FP337" s="2"/>
      <c r="FQ337" s="2"/>
      <c r="FR337" s="2"/>
      <c r="FS337" s="2"/>
      <c r="FT337" s="2"/>
      <c r="FU337" s="2"/>
      <c r="FV337" s="2"/>
      <c r="FW337" s="2"/>
      <c r="FX337" s="2"/>
      <c r="FY337" s="2"/>
      <c r="FZ337" s="2"/>
      <c r="GA337" s="2"/>
      <c r="GB337" s="2"/>
      <c r="GC337" s="2"/>
      <c r="GD337" s="2"/>
      <c r="GE337" s="2"/>
      <c r="GF337" s="2"/>
      <c r="GG337" s="2"/>
      <c r="GH337" s="2"/>
      <c r="GI337" s="2"/>
      <c r="GJ337" s="2"/>
      <c r="GK337" s="2"/>
      <c r="GL337" s="2"/>
      <c r="GM337" s="2"/>
      <c r="GN337" s="2"/>
      <c r="GO337" s="2"/>
      <c r="GP337" s="2"/>
      <c r="GQ337" s="2"/>
      <c r="GR337" s="2"/>
      <c r="GS337" s="2"/>
      <c r="GT337" s="2"/>
      <c r="GU337" s="2"/>
      <c r="GV337" s="2"/>
      <c r="GW337" s="2"/>
      <c r="GX337" s="2"/>
      <c r="GY337" s="2"/>
      <c r="GZ337" s="2"/>
      <c r="HA337" s="2"/>
      <c r="HB337" s="2"/>
      <c r="HC337" s="2"/>
      <c r="HD337" s="2"/>
      <c r="HE337" s="2"/>
      <c r="HF337" s="2"/>
      <c r="HG337" s="2"/>
      <c r="HH337" s="2"/>
      <c r="HI337" s="2"/>
      <c r="HJ337" s="2"/>
      <c r="HK337" s="2"/>
      <c r="HL337" s="2"/>
      <c r="HM337" s="2"/>
      <c r="HN337" s="2"/>
      <c r="HO337" s="2"/>
      <c r="HP337" s="2"/>
      <c r="HQ337" s="2"/>
      <c r="HR337" s="2"/>
      <c r="HS337" s="2"/>
      <c r="HT337" s="2"/>
      <c r="HU337" s="2"/>
      <c r="HV337" s="2"/>
      <c r="HW337" s="2"/>
      <c r="HX337" s="2"/>
      <c r="HY337" s="2"/>
      <c r="HZ337" s="2"/>
      <c r="IA337" s="2"/>
      <c r="IB337" s="2"/>
      <c r="IC337" s="2"/>
      <c r="ID337" s="2"/>
      <c r="IE337" s="2"/>
      <c r="IF337" s="2"/>
      <c r="IG337" s="2"/>
      <c r="IH337" s="2"/>
      <c r="II337" s="2"/>
      <c r="IJ337" s="2"/>
      <c r="IK337" s="2"/>
      <c r="IL337" s="2"/>
      <c r="IM337" s="2"/>
    </row>
    <row r="338" spans="1:247" s="3" customFormat="1" ht="15" customHeight="1">
      <c r="A338" s="28" t="s">
        <v>585</v>
      </c>
      <c r="B338" s="29">
        <v>1</v>
      </c>
      <c r="C338" s="28" t="s">
        <v>586</v>
      </c>
      <c r="D338" s="30">
        <v>77.900000000000006</v>
      </c>
      <c r="E338" s="30">
        <v>80.2</v>
      </c>
      <c r="F338" s="20">
        <f t="shared" si="93"/>
        <v>78.820000000000007</v>
      </c>
      <c r="G338" s="19">
        <f>RANK(F338,$F$338:$F$340)</f>
        <v>1</v>
      </c>
      <c r="H338" s="16"/>
      <c r="I338" s="16" t="str">
        <f t="shared" si="94"/>
        <v>及格</v>
      </c>
      <c r="J338" s="16" t="str">
        <f t="shared" si="92"/>
        <v>是</v>
      </c>
      <c r="K338" s="21" t="s">
        <v>671</v>
      </c>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c r="FE338" s="2"/>
      <c r="FF338" s="2"/>
      <c r="FG338" s="2"/>
      <c r="FH338" s="2"/>
      <c r="FI338" s="2"/>
      <c r="FJ338" s="2"/>
      <c r="FK338" s="2"/>
      <c r="FL338" s="2"/>
      <c r="FM338" s="2"/>
      <c r="FN338" s="2"/>
      <c r="FO338" s="2"/>
      <c r="FP338" s="2"/>
      <c r="FQ338" s="2"/>
      <c r="FR338" s="2"/>
      <c r="FS338" s="2"/>
      <c r="FT338" s="2"/>
      <c r="FU338" s="2"/>
      <c r="FV338" s="2"/>
      <c r="FW338" s="2"/>
      <c r="FX338" s="2"/>
      <c r="FY338" s="2"/>
      <c r="FZ338" s="2"/>
      <c r="GA338" s="2"/>
      <c r="GB338" s="2"/>
      <c r="GC338" s="2"/>
      <c r="GD338" s="2"/>
      <c r="GE338" s="2"/>
      <c r="GF338" s="2"/>
      <c r="GG338" s="2"/>
      <c r="GH338" s="2"/>
      <c r="GI338" s="2"/>
      <c r="GJ338" s="2"/>
      <c r="GK338" s="2"/>
      <c r="GL338" s="2"/>
      <c r="GM338" s="2"/>
      <c r="GN338" s="2"/>
      <c r="GO338" s="2"/>
      <c r="GP338" s="2"/>
      <c r="GQ338" s="2"/>
      <c r="GR338" s="2"/>
      <c r="GS338" s="2"/>
      <c r="GT338" s="2"/>
      <c r="GU338" s="2"/>
      <c r="GV338" s="2"/>
      <c r="GW338" s="2"/>
      <c r="GX338" s="2"/>
      <c r="GY338" s="2"/>
      <c r="GZ338" s="2"/>
      <c r="HA338" s="2"/>
      <c r="HB338" s="2"/>
      <c r="HC338" s="2"/>
      <c r="HD338" s="2"/>
      <c r="HE338" s="2"/>
      <c r="HF338" s="2"/>
      <c r="HG338" s="2"/>
      <c r="HH338" s="2"/>
      <c r="HI338" s="2"/>
      <c r="HJ338" s="2"/>
      <c r="HK338" s="2"/>
      <c r="HL338" s="2"/>
      <c r="HM338" s="2"/>
      <c r="HN338" s="2"/>
      <c r="HO338" s="2"/>
      <c r="HP338" s="2"/>
      <c r="HQ338" s="2"/>
      <c r="HR338" s="2"/>
      <c r="HS338" s="2"/>
      <c r="HT338" s="2"/>
      <c r="HU338" s="2"/>
      <c r="HV338" s="2"/>
      <c r="HW338" s="2"/>
      <c r="HX338" s="2"/>
      <c r="HY338" s="2"/>
      <c r="HZ338" s="2"/>
      <c r="IA338" s="2"/>
      <c r="IB338" s="2"/>
      <c r="IC338" s="2"/>
      <c r="ID338" s="2"/>
      <c r="IE338" s="2"/>
      <c r="IF338" s="2"/>
      <c r="IG338" s="2"/>
      <c r="IH338" s="2"/>
      <c r="II338" s="2"/>
      <c r="IJ338" s="2"/>
      <c r="IK338" s="2"/>
      <c r="IL338" s="2"/>
      <c r="IM338" s="2"/>
    </row>
    <row r="339" spans="1:247" s="3" customFormat="1" ht="15" customHeight="1">
      <c r="A339" s="28" t="s">
        <v>585</v>
      </c>
      <c r="B339" s="29">
        <v>1</v>
      </c>
      <c r="C339" s="28" t="s">
        <v>587</v>
      </c>
      <c r="D339" s="30">
        <v>76</v>
      </c>
      <c r="E339" s="30">
        <v>74.06</v>
      </c>
      <c r="F339" s="20">
        <f t="shared" si="93"/>
        <v>75.224000000000004</v>
      </c>
      <c r="G339" s="19">
        <f t="shared" ref="G339:G340" si="96">RANK(F339,$F$338:$F$340)</f>
        <v>3</v>
      </c>
      <c r="H339" s="16"/>
      <c r="I339" s="16" t="str">
        <f t="shared" si="94"/>
        <v>及格</v>
      </c>
      <c r="J339" s="16" t="str">
        <f t="shared" si="92"/>
        <v/>
      </c>
      <c r="K339" s="21" t="s">
        <v>671</v>
      </c>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c r="FE339" s="2"/>
      <c r="FF339" s="2"/>
      <c r="FG339" s="2"/>
      <c r="FH339" s="2"/>
      <c r="FI339" s="2"/>
      <c r="FJ339" s="2"/>
      <c r="FK339" s="2"/>
      <c r="FL339" s="2"/>
      <c r="FM339" s="2"/>
      <c r="FN339" s="2"/>
      <c r="FO339" s="2"/>
      <c r="FP339" s="2"/>
      <c r="FQ339" s="2"/>
      <c r="FR339" s="2"/>
      <c r="FS339" s="2"/>
      <c r="FT339" s="2"/>
      <c r="FU339" s="2"/>
      <c r="FV339" s="2"/>
      <c r="FW339" s="2"/>
      <c r="FX339" s="2"/>
      <c r="FY339" s="2"/>
      <c r="FZ339" s="2"/>
      <c r="GA339" s="2"/>
      <c r="GB339" s="2"/>
      <c r="GC339" s="2"/>
      <c r="GD339" s="2"/>
      <c r="GE339" s="2"/>
      <c r="GF339" s="2"/>
      <c r="GG339" s="2"/>
      <c r="GH339" s="2"/>
      <c r="GI339" s="2"/>
      <c r="GJ339" s="2"/>
      <c r="GK339" s="2"/>
      <c r="GL339" s="2"/>
      <c r="GM339" s="2"/>
      <c r="GN339" s="2"/>
      <c r="GO339" s="2"/>
      <c r="GP339" s="2"/>
      <c r="GQ339" s="2"/>
      <c r="GR339" s="2"/>
      <c r="GS339" s="2"/>
      <c r="GT339" s="2"/>
      <c r="GU339" s="2"/>
      <c r="GV339" s="2"/>
      <c r="GW339" s="2"/>
      <c r="GX339" s="2"/>
      <c r="GY339" s="2"/>
      <c r="GZ339" s="2"/>
      <c r="HA339" s="2"/>
      <c r="HB339" s="2"/>
      <c r="HC339" s="2"/>
      <c r="HD339" s="2"/>
      <c r="HE339" s="2"/>
      <c r="HF339" s="2"/>
      <c r="HG339" s="2"/>
      <c r="HH339" s="2"/>
      <c r="HI339" s="2"/>
      <c r="HJ339" s="2"/>
      <c r="HK339" s="2"/>
      <c r="HL339" s="2"/>
      <c r="HM339" s="2"/>
      <c r="HN339" s="2"/>
      <c r="HO339" s="2"/>
      <c r="HP339" s="2"/>
      <c r="HQ339" s="2"/>
      <c r="HR339" s="2"/>
      <c r="HS339" s="2"/>
      <c r="HT339" s="2"/>
      <c r="HU339" s="2"/>
      <c r="HV339" s="2"/>
      <c r="HW339" s="2"/>
      <c r="HX339" s="2"/>
      <c r="HY339" s="2"/>
      <c r="HZ339" s="2"/>
      <c r="IA339" s="2"/>
      <c r="IB339" s="2"/>
      <c r="IC339" s="2"/>
      <c r="ID339" s="2"/>
      <c r="IE339" s="2"/>
      <c r="IF339" s="2"/>
      <c r="IG339" s="2"/>
      <c r="IH339" s="2"/>
      <c r="II339" s="2"/>
      <c r="IJ339" s="2"/>
      <c r="IK339" s="2"/>
      <c r="IL339" s="2"/>
      <c r="IM339" s="2"/>
    </row>
    <row r="340" spans="1:247" s="3" customFormat="1" ht="15" customHeight="1">
      <c r="A340" s="28" t="s">
        <v>585</v>
      </c>
      <c r="B340" s="29">
        <v>1</v>
      </c>
      <c r="C340" s="28" t="s">
        <v>588</v>
      </c>
      <c r="D340" s="30">
        <v>73.3</v>
      </c>
      <c r="E340" s="30">
        <v>82.14</v>
      </c>
      <c r="F340" s="20">
        <f t="shared" si="93"/>
        <v>76.835999999999999</v>
      </c>
      <c r="G340" s="19">
        <f t="shared" si="96"/>
        <v>2</v>
      </c>
      <c r="H340" s="16"/>
      <c r="I340" s="16" t="str">
        <f t="shared" si="94"/>
        <v>及格</v>
      </c>
      <c r="J340" s="16" t="str">
        <f t="shared" si="92"/>
        <v/>
      </c>
      <c r="K340" s="21" t="s">
        <v>671</v>
      </c>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c r="FE340" s="2"/>
      <c r="FF340" s="2"/>
      <c r="FG340" s="2"/>
      <c r="FH340" s="2"/>
      <c r="FI340" s="2"/>
      <c r="FJ340" s="2"/>
      <c r="FK340" s="2"/>
      <c r="FL340" s="2"/>
      <c r="FM340" s="2"/>
      <c r="FN340" s="2"/>
      <c r="FO340" s="2"/>
      <c r="FP340" s="2"/>
      <c r="FQ340" s="2"/>
      <c r="FR340" s="2"/>
      <c r="FS340" s="2"/>
      <c r="FT340" s="2"/>
      <c r="FU340" s="2"/>
      <c r="FV340" s="2"/>
      <c r="FW340" s="2"/>
      <c r="FX340" s="2"/>
      <c r="FY340" s="2"/>
      <c r="FZ340" s="2"/>
      <c r="GA340" s="2"/>
      <c r="GB340" s="2"/>
      <c r="GC340" s="2"/>
      <c r="GD340" s="2"/>
      <c r="GE340" s="2"/>
      <c r="GF340" s="2"/>
      <c r="GG340" s="2"/>
      <c r="GH340" s="2"/>
      <c r="GI340" s="2"/>
      <c r="GJ340" s="2"/>
      <c r="GK340" s="2"/>
      <c r="GL340" s="2"/>
      <c r="GM340" s="2"/>
      <c r="GN340" s="2"/>
      <c r="GO340" s="2"/>
      <c r="GP340" s="2"/>
      <c r="GQ340" s="2"/>
      <c r="GR340" s="2"/>
      <c r="GS340" s="2"/>
      <c r="GT340" s="2"/>
      <c r="GU340" s="2"/>
      <c r="GV340" s="2"/>
      <c r="GW340" s="2"/>
      <c r="GX340" s="2"/>
      <c r="GY340" s="2"/>
      <c r="GZ340" s="2"/>
      <c r="HA340" s="2"/>
      <c r="HB340" s="2"/>
      <c r="HC340" s="2"/>
      <c r="HD340" s="2"/>
      <c r="HE340" s="2"/>
      <c r="HF340" s="2"/>
      <c r="HG340" s="2"/>
      <c r="HH340" s="2"/>
      <c r="HI340" s="2"/>
      <c r="HJ340" s="2"/>
      <c r="HK340" s="2"/>
      <c r="HL340" s="2"/>
      <c r="HM340" s="2"/>
      <c r="HN340" s="2"/>
      <c r="HO340" s="2"/>
      <c r="HP340" s="2"/>
      <c r="HQ340" s="2"/>
      <c r="HR340" s="2"/>
      <c r="HS340" s="2"/>
      <c r="HT340" s="2"/>
      <c r="HU340" s="2"/>
      <c r="HV340" s="2"/>
      <c r="HW340" s="2"/>
      <c r="HX340" s="2"/>
      <c r="HY340" s="2"/>
      <c r="HZ340" s="2"/>
      <c r="IA340" s="2"/>
      <c r="IB340" s="2"/>
      <c r="IC340" s="2"/>
      <c r="ID340" s="2"/>
      <c r="IE340" s="2"/>
      <c r="IF340" s="2"/>
      <c r="IG340" s="2"/>
      <c r="IH340" s="2"/>
      <c r="II340" s="2"/>
      <c r="IJ340" s="2"/>
      <c r="IK340" s="2"/>
      <c r="IL340" s="2"/>
      <c r="IM340" s="2"/>
    </row>
    <row r="341" spans="1:247" s="3" customFormat="1" ht="15" customHeight="1">
      <c r="A341" s="28" t="s">
        <v>589</v>
      </c>
      <c r="B341" s="29">
        <v>1</v>
      </c>
      <c r="C341" s="28" t="s">
        <v>590</v>
      </c>
      <c r="D341" s="30">
        <v>77.400000000000006</v>
      </c>
      <c r="E341" s="30">
        <v>75.31</v>
      </c>
      <c r="F341" s="20">
        <f t="shared" si="93"/>
        <v>76.564000000000007</v>
      </c>
      <c r="G341" s="19">
        <f>RANK(F341,$F$341:$F$343)</f>
        <v>1</v>
      </c>
      <c r="H341" s="16"/>
      <c r="I341" s="16" t="str">
        <f t="shared" si="94"/>
        <v>及格</v>
      </c>
      <c r="J341" s="16" t="str">
        <f t="shared" si="92"/>
        <v>是</v>
      </c>
      <c r="K341" s="21" t="s">
        <v>671</v>
      </c>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c r="FE341" s="2"/>
      <c r="FF341" s="2"/>
      <c r="FG341" s="2"/>
      <c r="FH341" s="2"/>
      <c r="FI341" s="2"/>
      <c r="FJ341" s="2"/>
      <c r="FK341" s="2"/>
      <c r="FL341" s="2"/>
      <c r="FM341" s="2"/>
      <c r="FN341" s="2"/>
      <c r="FO341" s="2"/>
      <c r="FP341" s="2"/>
      <c r="FQ341" s="2"/>
      <c r="FR341" s="2"/>
      <c r="FS341" s="2"/>
      <c r="FT341" s="2"/>
      <c r="FU341" s="2"/>
      <c r="FV341" s="2"/>
      <c r="FW341" s="2"/>
      <c r="FX341" s="2"/>
      <c r="FY341" s="2"/>
      <c r="FZ341" s="2"/>
      <c r="GA341" s="2"/>
      <c r="GB341" s="2"/>
      <c r="GC341" s="2"/>
      <c r="GD341" s="2"/>
      <c r="GE341" s="2"/>
      <c r="GF341" s="2"/>
      <c r="GG341" s="2"/>
      <c r="GH341" s="2"/>
      <c r="GI341" s="2"/>
      <c r="GJ341" s="2"/>
      <c r="GK341" s="2"/>
      <c r="GL341" s="2"/>
      <c r="GM341" s="2"/>
      <c r="GN341" s="2"/>
      <c r="GO341" s="2"/>
      <c r="GP341" s="2"/>
      <c r="GQ341" s="2"/>
      <c r="GR341" s="2"/>
      <c r="GS341" s="2"/>
      <c r="GT341" s="2"/>
      <c r="GU341" s="2"/>
      <c r="GV341" s="2"/>
      <c r="GW341" s="2"/>
      <c r="GX341" s="2"/>
      <c r="GY341" s="2"/>
      <c r="GZ341" s="2"/>
      <c r="HA341" s="2"/>
      <c r="HB341" s="2"/>
      <c r="HC341" s="2"/>
      <c r="HD341" s="2"/>
      <c r="HE341" s="2"/>
      <c r="HF341" s="2"/>
      <c r="HG341" s="2"/>
      <c r="HH341" s="2"/>
      <c r="HI341" s="2"/>
      <c r="HJ341" s="2"/>
      <c r="HK341" s="2"/>
      <c r="HL341" s="2"/>
      <c r="HM341" s="2"/>
      <c r="HN341" s="2"/>
      <c r="HO341" s="2"/>
      <c r="HP341" s="2"/>
      <c r="HQ341" s="2"/>
      <c r="HR341" s="2"/>
      <c r="HS341" s="2"/>
      <c r="HT341" s="2"/>
      <c r="HU341" s="2"/>
      <c r="HV341" s="2"/>
      <c r="HW341" s="2"/>
      <c r="HX341" s="2"/>
      <c r="HY341" s="2"/>
      <c r="HZ341" s="2"/>
      <c r="IA341" s="2"/>
      <c r="IB341" s="2"/>
      <c r="IC341" s="2"/>
      <c r="ID341" s="2"/>
      <c r="IE341" s="2"/>
      <c r="IF341" s="2"/>
      <c r="IG341" s="2"/>
      <c r="IH341" s="2"/>
      <c r="II341" s="2"/>
      <c r="IJ341" s="2"/>
      <c r="IK341" s="2"/>
      <c r="IL341" s="2"/>
      <c r="IM341" s="2"/>
    </row>
    <row r="342" spans="1:247" s="3" customFormat="1" ht="15" customHeight="1">
      <c r="A342" s="28" t="s">
        <v>589</v>
      </c>
      <c r="B342" s="29">
        <v>1</v>
      </c>
      <c r="C342" s="28" t="s">
        <v>591</v>
      </c>
      <c r="D342" s="30">
        <v>72.8</v>
      </c>
      <c r="E342" s="30">
        <v>79.97</v>
      </c>
      <c r="F342" s="20">
        <f t="shared" si="93"/>
        <v>75.668000000000006</v>
      </c>
      <c r="G342" s="19">
        <f t="shared" ref="G342:G343" si="97">RANK(F342,$F$341:$F$343)</f>
        <v>2</v>
      </c>
      <c r="H342" s="16"/>
      <c r="I342" s="16" t="str">
        <f t="shared" si="94"/>
        <v>及格</v>
      </c>
      <c r="J342" s="16" t="str">
        <f t="shared" si="92"/>
        <v/>
      </c>
      <c r="K342" s="21" t="s">
        <v>671</v>
      </c>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c r="FE342" s="2"/>
      <c r="FF342" s="2"/>
      <c r="FG342" s="2"/>
      <c r="FH342" s="2"/>
      <c r="FI342" s="2"/>
      <c r="FJ342" s="2"/>
      <c r="FK342" s="2"/>
      <c r="FL342" s="2"/>
      <c r="FM342" s="2"/>
      <c r="FN342" s="2"/>
      <c r="FO342" s="2"/>
      <c r="FP342" s="2"/>
      <c r="FQ342" s="2"/>
      <c r="FR342" s="2"/>
      <c r="FS342" s="2"/>
      <c r="FT342" s="2"/>
      <c r="FU342" s="2"/>
      <c r="FV342" s="2"/>
      <c r="FW342" s="2"/>
      <c r="FX342" s="2"/>
      <c r="FY342" s="2"/>
      <c r="FZ342" s="2"/>
      <c r="GA342" s="2"/>
      <c r="GB342" s="2"/>
      <c r="GC342" s="2"/>
      <c r="GD342" s="2"/>
      <c r="GE342" s="2"/>
      <c r="GF342" s="2"/>
      <c r="GG342" s="2"/>
      <c r="GH342" s="2"/>
      <c r="GI342" s="2"/>
      <c r="GJ342" s="2"/>
      <c r="GK342" s="2"/>
      <c r="GL342" s="2"/>
      <c r="GM342" s="2"/>
      <c r="GN342" s="2"/>
      <c r="GO342" s="2"/>
      <c r="GP342" s="2"/>
      <c r="GQ342" s="2"/>
      <c r="GR342" s="2"/>
      <c r="GS342" s="2"/>
      <c r="GT342" s="2"/>
      <c r="GU342" s="2"/>
      <c r="GV342" s="2"/>
      <c r="GW342" s="2"/>
      <c r="GX342" s="2"/>
      <c r="GY342" s="2"/>
      <c r="GZ342" s="2"/>
      <c r="HA342" s="2"/>
      <c r="HB342" s="2"/>
      <c r="HC342" s="2"/>
      <c r="HD342" s="2"/>
      <c r="HE342" s="2"/>
      <c r="HF342" s="2"/>
      <c r="HG342" s="2"/>
      <c r="HH342" s="2"/>
      <c r="HI342" s="2"/>
      <c r="HJ342" s="2"/>
      <c r="HK342" s="2"/>
      <c r="HL342" s="2"/>
      <c r="HM342" s="2"/>
      <c r="HN342" s="2"/>
      <c r="HO342" s="2"/>
      <c r="HP342" s="2"/>
      <c r="HQ342" s="2"/>
      <c r="HR342" s="2"/>
      <c r="HS342" s="2"/>
      <c r="HT342" s="2"/>
      <c r="HU342" s="2"/>
      <c r="HV342" s="2"/>
      <c r="HW342" s="2"/>
      <c r="HX342" s="2"/>
      <c r="HY342" s="2"/>
      <c r="HZ342" s="2"/>
      <c r="IA342" s="2"/>
      <c r="IB342" s="2"/>
      <c r="IC342" s="2"/>
      <c r="ID342" s="2"/>
      <c r="IE342" s="2"/>
      <c r="IF342" s="2"/>
      <c r="IG342" s="2"/>
      <c r="IH342" s="2"/>
      <c r="II342" s="2"/>
      <c r="IJ342" s="2"/>
      <c r="IK342" s="2"/>
      <c r="IL342" s="2"/>
      <c r="IM342" s="2"/>
    </row>
    <row r="343" spans="1:247" s="3" customFormat="1" ht="15" customHeight="1">
      <c r="A343" s="28" t="s">
        <v>589</v>
      </c>
      <c r="B343" s="29">
        <v>1</v>
      </c>
      <c r="C343" s="28" t="s">
        <v>592</v>
      </c>
      <c r="D343" s="30">
        <v>69.599999999999994</v>
      </c>
      <c r="E343" s="30">
        <v>81.739999999999995</v>
      </c>
      <c r="F343" s="20">
        <f t="shared" si="93"/>
        <v>74.455999999999989</v>
      </c>
      <c r="G343" s="19">
        <f t="shared" si="97"/>
        <v>3</v>
      </c>
      <c r="H343" s="16"/>
      <c r="I343" s="16" t="str">
        <f t="shared" si="94"/>
        <v>及格</v>
      </c>
      <c r="J343" s="16" t="str">
        <f t="shared" si="92"/>
        <v/>
      </c>
      <c r="K343" s="21" t="s">
        <v>671</v>
      </c>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c r="FE343" s="2"/>
      <c r="FF343" s="2"/>
      <c r="FG343" s="2"/>
      <c r="FH343" s="2"/>
      <c r="FI343" s="2"/>
      <c r="FJ343" s="2"/>
      <c r="FK343" s="2"/>
      <c r="FL343" s="2"/>
      <c r="FM343" s="2"/>
      <c r="FN343" s="2"/>
      <c r="FO343" s="2"/>
      <c r="FP343" s="2"/>
      <c r="FQ343" s="2"/>
      <c r="FR343" s="2"/>
      <c r="FS343" s="2"/>
      <c r="FT343" s="2"/>
      <c r="FU343" s="2"/>
      <c r="FV343" s="2"/>
      <c r="FW343" s="2"/>
      <c r="FX343" s="2"/>
      <c r="FY343" s="2"/>
      <c r="FZ343" s="2"/>
      <c r="GA343" s="2"/>
      <c r="GB343" s="2"/>
      <c r="GC343" s="2"/>
      <c r="GD343" s="2"/>
      <c r="GE343" s="2"/>
      <c r="GF343" s="2"/>
      <c r="GG343" s="2"/>
      <c r="GH343" s="2"/>
      <c r="GI343" s="2"/>
      <c r="GJ343" s="2"/>
      <c r="GK343" s="2"/>
      <c r="GL343" s="2"/>
      <c r="GM343" s="2"/>
      <c r="GN343" s="2"/>
      <c r="GO343" s="2"/>
      <c r="GP343" s="2"/>
      <c r="GQ343" s="2"/>
      <c r="GR343" s="2"/>
      <c r="GS343" s="2"/>
      <c r="GT343" s="2"/>
      <c r="GU343" s="2"/>
      <c r="GV343" s="2"/>
      <c r="GW343" s="2"/>
      <c r="GX343" s="2"/>
      <c r="GY343" s="2"/>
      <c r="GZ343" s="2"/>
      <c r="HA343" s="2"/>
      <c r="HB343" s="2"/>
      <c r="HC343" s="2"/>
      <c r="HD343" s="2"/>
      <c r="HE343" s="2"/>
      <c r="HF343" s="2"/>
      <c r="HG343" s="2"/>
      <c r="HH343" s="2"/>
      <c r="HI343" s="2"/>
      <c r="HJ343" s="2"/>
      <c r="HK343" s="2"/>
      <c r="HL343" s="2"/>
      <c r="HM343" s="2"/>
      <c r="HN343" s="2"/>
      <c r="HO343" s="2"/>
      <c r="HP343" s="2"/>
      <c r="HQ343" s="2"/>
      <c r="HR343" s="2"/>
      <c r="HS343" s="2"/>
      <c r="HT343" s="2"/>
      <c r="HU343" s="2"/>
      <c r="HV343" s="2"/>
      <c r="HW343" s="2"/>
      <c r="HX343" s="2"/>
      <c r="HY343" s="2"/>
      <c r="HZ343" s="2"/>
      <c r="IA343" s="2"/>
      <c r="IB343" s="2"/>
      <c r="IC343" s="2"/>
      <c r="ID343" s="2"/>
      <c r="IE343" s="2"/>
      <c r="IF343" s="2"/>
      <c r="IG343" s="2"/>
      <c r="IH343" s="2"/>
      <c r="II343" s="2"/>
      <c r="IJ343" s="2"/>
      <c r="IK343" s="2"/>
      <c r="IL343" s="2"/>
      <c r="IM343" s="2"/>
    </row>
    <row r="344" spans="1:247" s="3" customFormat="1" ht="15" customHeight="1">
      <c r="A344" s="28" t="s">
        <v>593</v>
      </c>
      <c r="B344" s="29">
        <v>1</v>
      </c>
      <c r="C344" s="28" t="s">
        <v>594</v>
      </c>
      <c r="D344" s="30">
        <v>72.099999999999994</v>
      </c>
      <c r="E344" s="30">
        <v>75.540000000000006</v>
      </c>
      <c r="F344" s="20">
        <f t="shared" si="93"/>
        <v>73.475999999999999</v>
      </c>
      <c r="G344" s="19">
        <f>RANK(F344,$F$344:$F$346)</f>
        <v>1</v>
      </c>
      <c r="H344" s="16"/>
      <c r="I344" s="16" t="str">
        <f t="shared" si="94"/>
        <v>及格</v>
      </c>
      <c r="J344" s="16" t="str">
        <f t="shared" si="92"/>
        <v>是</v>
      </c>
      <c r="K344" s="21" t="s">
        <v>671</v>
      </c>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c r="FE344" s="2"/>
      <c r="FF344" s="2"/>
      <c r="FG344" s="2"/>
      <c r="FH344" s="2"/>
      <c r="FI344" s="2"/>
      <c r="FJ344" s="2"/>
      <c r="FK344" s="2"/>
      <c r="FL344" s="2"/>
      <c r="FM344" s="2"/>
      <c r="FN344" s="2"/>
      <c r="FO344" s="2"/>
      <c r="FP344" s="2"/>
      <c r="FQ344" s="2"/>
      <c r="FR344" s="2"/>
      <c r="FS344" s="2"/>
      <c r="FT344" s="2"/>
      <c r="FU344" s="2"/>
      <c r="FV344" s="2"/>
      <c r="FW344" s="2"/>
      <c r="FX344" s="2"/>
      <c r="FY344" s="2"/>
      <c r="FZ344" s="2"/>
      <c r="GA344" s="2"/>
      <c r="GB344" s="2"/>
      <c r="GC344" s="2"/>
      <c r="GD344" s="2"/>
      <c r="GE344" s="2"/>
      <c r="GF344" s="2"/>
      <c r="GG344" s="2"/>
      <c r="GH344" s="2"/>
      <c r="GI344" s="2"/>
      <c r="GJ344" s="2"/>
      <c r="GK344" s="2"/>
      <c r="GL344" s="2"/>
      <c r="GM344" s="2"/>
      <c r="GN344" s="2"/>
      <c r="GO344" s="2"/>
      <c r="GP344" s="2"/>
      <c r="GQ344" s="2"/>
      <c r="GR344" s="2"/>
      <c r="GS344" s="2"/>
      <c r="GT344" s="2"/>
      <c r="GU344" s="2"/>
      <c r="GV344" s="2"/>
      <c r="GW344" s="2"/>
      <c r="GX344" s="2"/>
      <c r="GY344" s="2"/>
      <c r="GZ344" s="2"/>
      <c r="HA344" s="2"/>
      <c r="HB344" s="2"/>
      <c r="HC344" s="2"/>
      <c r="HD344" s="2"/>
      <c r="HE344" s="2"/>
      <c r="HF344" s="2"/>
      <c r="HG344" s="2"/>
      <c r="HH344" s="2"/>
      <c r="HI344" s="2"/>
      <c r="HJ344" s="2"/>
      <c r="HK344" s="2"/>
      <c r="HL344" s="2"/>
      <c r="HM344" s="2"/>
      <c r="HN344" s="2"/>
      <c r="HO344" s="2"/>
      <c r="HP344" s="2"/>
      <c r="HQ344" s="2"/>
      <c r="HR344" s="2"/>
      <c r="HS344" s="2"/>
      <c r="HT344" s="2"/>
      <c r="HU344" s="2"/>
      <c r="HV344" s="2"/>
      <c r="HW344" s="2"/>
      <c r="HX344" s="2"/>
      <c r="HY344" s="2"/>
      <c r="HZ344" s="2"/>
      <c r="IA344" s="2"/>
      <c r="IB344" s="2"/>
      <c r="IC344" s="2"/>
      <c r="ID344" s="2"/>
      <c r="IE344" s="2"/>
      <c r="IF344" s="2"/>
      <c r="IG344" s="2"/>
      <c r="IH344" s="2"/>
      <c r="II344" s="2"/>
      <c r="IJ344" s="2"/>
      <c r="IK344" s="2"/>
      <c r="IL344" s="2"/>
      <c r="IM344" s="2"/>
    </row>
    <row r="345" spans="1:247" s="3" customFormat="1" ht="15" customHeight="1">
      <c r="A345" s="28" t="s">
        <v>593</v>
      </c>
      <c r="B345" s="29">
        <v>1</v>
      </c>
      <c r="C345" s="28" t="s">
        <v>595</v>
      </c>
      <c r="D345" s="30">
        <v>63.1</v>
      </c>
      <c r="E345" s="30">
        <v>77.709999999999994</v>
      </c>
      <c r="F345" s="20">
        <f t="shared" si="93"/>
        <v>68.944000000000003</v>
      </c>
      <c r="G345" s="19">
        <f t="shared" ref="G345:G346" si="98">RANK(F345,$F$344:$F$346)</f>
        <v>2</v>
      </c>
      <c r="H345" s="16"/>
      <c r="I345" s="16" t="str">
        <f t="shared" si="94"/>
        <v>及格</v>
      </c>
      <c r="J345" s="16" t="str">
        <f t="shared" si="92"/>
        <v/>
      </c>
      <c r="K345" s="21" t="s">
        <v>671</v>
      </c>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c r="FE345" s="2"/>
      <c r="FF345" s="2"/>
      <c r="FG345" s="2"/>
      <c r="FH345" s="2"/>
      <c r="FI345" s="2"/>
      <c r="FJ345" s="2"/>
      <c r="FK345" s="2"/>
      <c r="FL345" s="2"/>
      <c r="FM345" s="2"/>
      <c r="FN345" s="2"/>
      <c r="FO345" s="2"/>
      <c r="FP345" s="2"/>
      <c r="FQ345" s="2"/>
      <c r="FR345" s="2"/>
      <c r="FS345" s="2"/>
      <c r="FT345" s="2"/>
      <c r="FU345" s="2"/>
      <c r="FV345" s="2"/>
      <c r="FW345" s="2"/>
      <c r="FX345" s="2"/>
      <c r="FY345" s="2"/>
      <c r="FZ345" s="2"/>
      <c r="GA345" s="2"/>
      <c r="GB345" s="2"/>
      <c r="GC345" s="2"/>
      <c r="GD345" s="2"/>
      <c r="GE345" s="2"/>
      <c r="GF345" s="2"/>
      <c r="GG345" s="2"/>
      <c r="GH345" s="2"/>
      <c r="GI345" s="2"/>
      <c r="GJ345" s="2"/>
      <c r="GK345" s="2"/>
      <c r="GL345" s="2"/>
      <c r="GM345" s="2"/>
      <c r="GN345" s="2"/>
      <c r="GO345" s="2"/>
      <c r="GP345" s="2"/>
      <c r="GQ345" s="2"/>
      <c r="GR345" s="2"/>
      <c r="GS345" s="2"/>
      <c r="GT345" s="2"/>
      <c r="GU345" s="2"/>
      <c r="GV345" s="2"/>
      <c r="GW345" s="2"/>
      <c r="GX345" s="2"/>
      <c r="GY345" s="2"/>
      <c r="GZ345" s="2"/>
      <c r="HA345" s="2"/>
      <c r="HB345" s="2"/>
      <c r="HC345" s="2"/>
      <c r="HD345" s="2"/>
      <c r="HE345" s="2"/>
      <c r="HF345" s="2"/>
      <c r="HG345" s="2"/>
      <c r="HH345" s="2"/>
      <c r="HI345" s="2"/>
      <c r="HJ345" s="2"/>
      <c r="HK345" s="2"/>
      <c r="HL345" s="2"/>
      <c r="HM345" s="2"/>
      <c r="HN345" s="2"/>
      <c r="HO345" s="2"/>
      <c r="HP345" s="2"/>
      <c r="HQ345" s="2"/>
      <c r="HR345" s="2"/>
      <c r="HS345" s="2"/>
      <c r="HT345" s="2"/>
      <c r="HU345" s="2"/>
      <c r="HV345" s="2"/>
      <c r="HW345" s="2"/>
      <c r="HX345" s="2"/>
      <c r="HY345" s="2"/>
      <c r="HZ345" s="2"/>
      <c r="IA345" s="2"/>
      <c r="IB345" s="2"/>
      <c r="IC345" s="2"/>
      <c r="ID345" s="2"/>
      <c r="IE345" s="2"/>
      <c r="IF345" s="2"/>
      <c r="IG345" s="2"/>
      <c r="IH345" s="2"/>
      <c r="II345" s="2"/>
      <c r="IJ345" s="2"/>
      <c r="IK345" s="2"/>
      <c r="IL345" s="2"/>
      <c r="IM345" s="2"/>
    </row>
    <row r="346" spans="1:247" s="3" customFormat="1" ht="15" customHeight="1">
      <c r="A346" s="28" t="s">
        <v>593</v>
      </c>
      <c r="B346" s="29">
        <v>1</v>
      </c>
      <c r="C346" s="28" t="s">
        <v>596</v>
      </c>
      <c r="D346" s="30">
        <v>62.9</v>
      </c>
      <c r="E346" s="30">
        <v>77.510000000000005</v>
      </c>
      <c r="F346" s="20">
        <f t="shared" si="93"/>
        <v>68.744</v>
      </c>
      <c r="G346" s="19">
        <f t="shared" si="98"/>
        <v>3</v>
      </c>
      <c r="H346" s="16"/>
      <c r="I346" s="16" t="str">
        <f t="shared" si="94"/>
        <v>及格</v>
      </c>
      <c r="J346" s="16" t="str">
        <f t="shared" si="92"/>
        <v/>
      </c>
      <c r="K346" s="21" t="s">
        <v>671</v>
      </c>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c r="FE346" s="2"/>
      <c r="FF346" s="2"/>
      <c r="FG346" s="2"/>
      <c r="FH346" s="2"/>
      <c r="FI346" s="2"/>
      <c r="FJ346" s="2"/>
      <c r="FK346" s="2"/>
      <c r="FL346" s="2"/>
      <c r="FM346" s="2"/>
      <c r="FN346" s="2"/>
      <c r="FO346" s="2"/>
      <c r="FP346" s="2"/>
      <c r="FQ346" s="2"/>
      <c r="FR346" s="2"/>
      <c r="FS346" s="2"/>
      <c r="FT346" s="2"/>
      <c r="FU346" s="2"/>
      <c r="FV346" s="2"/>
      <c r="FW346" s="2"/>
      <c r="FX346" s="2"/>
      <c r="FY346" s="2"/>
      <c r="FZ346" s="2"/>
      <c r="GA346" s="2"/>
      <c r="GB346" s="2"/>
      <c r="GC346" s="2"/>
      <c r="GD346" s="2"/>
      <c r="GE346" s="2"/>
      <c r="GF346" s="2"/>
      <c r="GG346" s="2"/>
      <c r="GH346" s="2"/>
      <c r="GI346" s="2"/>
      <c r="GJ346" s="2"/>
      <c r="GK346" s="2"/>
      <c r="GL346" s="2"/>
      <c r="GM346" s="2"/>
      <c r="GN346" s="2"/>
      <c r="GO346" s="2"/>
      <c r="GP346" s="2"/>
      <c r="GQ346" s="2"/>
      <c r="GR346" s="2"/>
      <c r="GS346" s="2"/>
      <c r="GT346" s="2"/>
      <c r="GU346" s="2"/>
      <c r="GV346" s="2"/>
      <c r="GW346" s="2"/>
      <c r="GX346" s="2"/>
      <c r="GY346" s="2"/>
      <c r="GZ346" s="2"/>
      <c r="HA346" s="2"/>
      <c r="HB346" s="2"/>
      <c r="HC346" s="2"/>
      <c r="HD346" s="2"/>
      <c r="HE346" s="2"/>
      <c r="HF346" s="2"/>
      <c r="HG346" s="2"/>
      <c r="HH346" s="2"/>
      <c r="HI346" s="2"/>
      <c r="HJ346" s="2"/>
      <c r="HK346" s="2"/>
      <c r="HL346" s="2"/>
      <c r="HM346" s="2"/>
      <c r="HN346" s="2"/>
      <c r="HO346" s="2"/>
      <c r="HP346" s="2"/>
      <c r="HQ346" s="2"/>
      <c r="HR346" s="2"/>
      <c r="HS346" s="2"/>
      <c r="HT346" s="2"/>
      <c r="HU346" s="2"/>
      <c r="HV346" s="2"/>
      <c r="HW346" s="2"/>
      <c r="HX346" s="2"/>
      <c r="HY346" s="2"/>
      <c r="HZ346" s="2"/>
      <c r="IA346" s="2"/>
      <c r="IB346" s="2"/>
      <c r="IC346" s="2"/>
      <c r="ID346" s="2"/>
      <c r="IE346" s="2"/>
      <c r="IF346" s="2"/>
      <c r="IG346" s="2"/>
      <c r="IH346" s="2"/>
      <c r="II346" s="2"/>
      <c r="IJ346" s="2"/>
      <c r="IK346" s="2"/>
      <c r="IL346" s="2"/>
      <c r="IM346" s="2"/>
    </row>
    <row r="347" spans="1:247" s="3" customFormat="1" ht="15" customHeight="1">
      <c r="A347" s="31" t="s">
        <v>597</v>
      </c>
      <c r="B347" s="26">
        <v>1</v>
      </c>
      <c r="C347" s="31" t="s">
        <v>598</v>
      </c>
      <c r="D347" s="32" t="s">
        <v>37</v>
      </c>
      <c r="E347" s="32">
        <v>85.57</v>
      </c>
      <c r="F347" s="20">
        <f t="shared" si="93"/>
        <v>80.668000000000006</v>
      </c>
      <c r="G347" s="19">
        <f>RANK(F347,$F$347:$F$349)</f>
        <v>1</v>
      </c>
      <c r="H347" s="16"/>
      <c r="I347" s="16" t="str">
        <f t="shared" si="94"/>
        <v>及格</v>
      </c>
      <c r="J347" s="16" t="str">
        <f t="shared" si="92"/>
        <v>是</v>
      </c>
      <c r="K347" s="21" t="s">
        <v>672</v>
      </c>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c r="FE347" s="2"/>
      <c r="FF347" s="2"/>
      <c r="FG347" s="2"/>
      <c r="FH347" s="2"/>
      <c r="FI347" s="2"/>
      <c r="FJ347" s="2"/>
      <c r="FK347" s="2"/>
      <c r="FL347" s="2"/>
      <c r="FM347" s="2"/>
      <c r="FN347" s="2"/>
      <c r="FO347" s="2"/>
      <c r="FP347" s="2"/>
      <c r="FQ347" s="2"/>
      <c r="FR347" s="2"/>
      <c r="FS347" s="2"/>
      <c r="FT347" s="2"/>
      <c r="FU347" s="2"/>
      <c r="FV347" s="2"/>
      <c r="FW347" s="2"/>
      <c r="FX347" s="2"/>
      <c r="FY347" s="2"/>
      <c r="FZ347" s="2"/>
      <c r="GA347" s="2"/>
      <c r="GB347" s="2"/>
      <c r="GC347" s="2"/>
      <c r="GD347" s="2"/>
      <c r="GE347" s="2"/>
      <c r="GF347" s="2"/>
      <c r="GG347" s="2"/>
      <c r="GH347" s="2"/>
      <c r="GI347" s="2"/>
      <c r="GJ347" s="2"/>
      <c r="GK347" s="2"/>
      <c r="GL347" s="2"/>
      <c r="GM347" s="2"/>
      <c r="GN347" s="2"/>
      <c r="GO347" s="2"/>
      <c r="GP347" s="2"/>
      <c r="GQ347" s="2"/>
      <c r="GR347" s="2"/>
      <c r="GS347" s="2"/>
      <c r="GT347" s="2"/>
      <c r="GU347" s="2"/>
      <c r="GV347" s="2"/>
      <c r="GW347" s="2"/>
      <c r="GX347" s="2"/>
      <c r="GY347" s="2"/>
      <c r="GZ347" s="2"/>
      <c r="HA347" s="2"/>
      <c r="HB347" s="2"/>
      <c r="HC347" s="2"/>
      <c r="HD347" s="2"/>
      <c r="HE347" s="2"/>
      <c r="HF347" s="2"/>
      <c r="HG347" s="2"/>
      <c r="HH347" s="2"/>
      <c r="HI347" s="2"/>
      <c r="HJ347" s="2"/>
      <c r="HK347" s="2"/>
      <c r="HL347" s="2"/>
      <c r="HM347" s="2"/>
      <c r="HN347" s="2"/>
      <c r="HO347" s="2"/>
      <c r="HP347" s="2"/>
      <c r="HQ347" s="2"/>
      <c r="HR347" s="2"/>
      <c r="HS347" s="2"/>
      <c r="HT347" s="2"/>
      <c r="HU347" s="2"/>
      <c r="HV347" s="2"/>
      <c r="HW347" s="2"/>
      <c r="HX347" s="2"/>
      <c r="HY347" s="2"/>
      <c r="HZ347" s="2"/>
      <c r="IA347" s="2"/>
      <c r="IB347" s="2"/>
      <c r="IC347" s="2"/>
      <c r="ID347" s="2"/>
      <c r="IE347" s="2"/>
      <c r="IF347" s="2"/>
      <c r="IG347" s="2"/>
      <c r="IH347" s="2"/>
      <c r="II347" s="2"/>
      <c r="IJ347" s="2"/>
      <c r="IK347" s="2"/>
      <c r="IL347" s="2"/>
      <c r="IM347" s="2"/>
    </row>
    <row r="348" spans="1:247" s="3" customFormat="1" ht="15" customHeight="1">
      <c r="A348" s="31" t="s">
        <v>597</v>
      </c>
      <c r="B348" s="26">
        <v>1</v>
      </c>
      <c r="C348" s="31" t="s">
        <v>599</v>
      </c>
      <c r="D348" s="32" t="s">
        <v>600</v>
      </c>
      <c r="E348" s="32">
        <v>77.290000000000006</v>
      </c>
      <c r="F348" s="20">
        <f t="shared" si="93"/>
        <v>72.135999999999996</v>
      </c>
      <c r="G348" s="19">
        <f t="shared" ref="G348:G349" si="99">RANK(F348,$F$347:$F$349)</f>
        <v>2</v>
      </c>
      <c r="H348" s="16"/>
      <c r="I348" s="16" t="str">
        <f t="shared" si="94"/>
        <v>及格</v>
      </c>
      <c r="J348" s="16" t="str">
        <f t="shared" si="92"/>
        <v/>
      </c>
      <c r="K348" s="21" t="s">
        <v>672</v>
      </c>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c r="FE348" s="2"/>
      <c r="FF348" s="2"/>
      <c r="FG348" s="2"/>
      <c r="FH348" s="2"/>
      <c r="FI348" s="2"/>
      <c r="FJ348" s="2"/>
      <c r="FK348" s="2"/>
      <c r="FL348" s="2"/>
      <c r="FM348" s="2"/>
      <c r="FN348" s="2"/>
      <c r="FO348" s="2"/>
      <c r="FP348" s="2"/>
      <c r="FQ348" s="2"/>
      <c r="FR348" s="2"/>
      <c r="FS348" s="2"/>
      <c r="FT348" s="2"/>
      <c r="FU348" s="2"/>
      <c r="FV348" s="2"/>
      <c r="FW348" s="2"/>
      <c r="FX348" s="2"/>
      <c r="FY348" s="2"/>
      <c r="FZ348" s="2"/>
      <c r="GA348" s="2"/>
      <c r="GB348" s="2"/>
      <c r="GC348" s="2"/>
      <c r="GD348" s="2"/>
      <c r="GE348" s="2"/>
      <c r="GF348" s="2"/>
      <c r="GG348" s="2"/>
      <c r="GH348" s="2"/>
      <c r="GI348" s="2"/>
      <c r="GJ348" s="2"/>
      <c r="GK348" s="2"/>
      <c r="GL348" s="2"/>
      <c r="GM348" s="2"/>
      <c r="GN348" s="2"/>
      <c r="GO348" s="2"/>
      <c r="GP348" s="2"/>
      <c r="GQ348" s="2"/>
      <c r="GR348" s="2"/>
      <c r="GS348" s="2"/>
      <c r="GT348" s="2"/>
      <c r="GU348" s="2"/>
      <c r="GV348" s="2"/>
      <c r="GW348" s="2"/>
      <c r="GX348" s="2"/>
      <c r="GY348" s="2"/>
      <c r="GZ348" s="2"/>
      <c r="HA348" s="2"/>
      <c r="HB348" s="2"/>
      <c r="HC348" s="2"/>
      <c r="HD348" s="2"/>
      <c r="HE348" s="2"/>
      <c r="HF348" s="2"/>
      <c r="HG348" s="2"/>
      <c r="HH348" s="2"/>
      <c r="HI348" s="2"/>
      <c r="HJ348" s="2"/>
      <c r="HK348" s="2"/>
      <c r="HL348" s="2"/>
      <c r="HM348" s="2"/>
      <c r="HN348" s="2"/>
      <c r="HO348" s="2"/>
      <c r="HP348" s="2"/>
      <c r="HQ348" s="2"/>
      <c r="HR348" s="2"/>
      <c r="HS348" s="2"/>
      <c r="HT348" s="2"/>
      <c r="HU348" s="2"/>
      <c r="HV348" s="2"/>
      <c r="HW348" s="2"/>
      <c r="HX348" s="2"/>
      <c r="HY348" s="2"/>
      <c r="HZ348" s="2"/>
      <c r="IA348" s="2"/>
      <c r="IB348" s="2"/>
      <c r="IC348" s="2"/>
      <c r="ID348" s="2"/>
      <c r="IE348" s="2"/>
      <c r="IF348" s="2"/>
      <c r="IG348" s="2"/>
      <c r="IH348" s="2"/>
      <c r="II348" s="2"/>
      <c r="IJ348" s="2"/>
      <c r="IK348" s="2"/>
      <c r="IL348" s="2"/>
      <c r="IM348" s="2"/>
    </row>
    <row r="349" spans="1:247" s="3" customFormat="1" ht="15" customHeight="1">
      <c r="A349" s="31" t="s">
        <v>597</v>
      </c>
      <c r="B349" s="26">
        <v>1</v>
      </c>
      <c r="C349" s="31" t="s">
        <v>601</v>
      </c>
      <c r="D349" s="32" t="s">
        <v>602</v>
      </c>
      <c r="E349" s="32">
        <v>75.97</v>
      </c>
      <c r="F349" s="20">
        <f t="shared" si="93"/>
        <v>68.128</v>
      </c>
      <c r="G349" s="19">
        <f t="shared" si="99"/>
        <v>3</v>
      </c>
      <c r="H349" s="16"/>
      <c r="I349" s="16" t="str">
        <f t="shared" si="94"/>
        <v>及格</v>
      </c>
      <c r="J349" s="16" t="str">
        <f t="shared" si="92"/>
        <v/>
      </c>
      <c r="K349" s="21" t="s">
        <v>672</v>
      </c>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c r="FE349" s="2"/>
      <c r="FF349" s="2"/>
      <c r="FG349" s="2"/>
      <c r="FH349" s="2"/>
      <c r="FI349" s="2"/>
      <c r="FJ349" s="2"/>
      <c r="FK349" s="2"/>
      <c r="FL349" s="2"/>
      <c r="FM349" s="2"/>
      <c r="FN349" s="2"/>
      <c r="FO349" s="2"/>
      <c r="FP349" s="2"/>
      <c r="FQ349" s="2"/>
      <c r="FR349" s="2"/>
      <c r="FS349" s="2"/>
      <c r="FT349" s="2"/>
      <c r="FU349" s="2"/>
      <c r="FV349" s="2"/>
      <c r="FW349" s="2"/>
      <c r="FX349" s="2"/>
      <c r="FY349" s="2"/>
      <c r="FZ349" s="2"/>
      <c r="GA349" s="2"/>
      <c r="GB349" s="2"/>
      <c r="GC349" s="2"/>
      <c r="GD349" s="2"/>
      <c r="GE349" s="2"/>
      <c r="GF349" s="2"/>
      <c r="GG349" s="2"/>
      <c r="GH349" s="2"/>
      <c r="GI349" s="2"/>
      <c r="GJ349" s="2"/>
      <c r="GK349" s="2"/>
      <c r="GL349" s="2"/>
      <c r="GM349" s="2"/>
      <c r="GN349" s="2"/>
      <c r="GO349" s="2"/>
      <c r="GP349" s="2"/>
      <c r="GQ349" s="2"/>
      <c r="GR349" s="2"/>
      <c r="GS349" s="2"/>
      <c r="GT349" s="2"/>
      <c r="GU349" s="2"/>
      <c r="GV349" s="2"/>
      <c r="GW349" s="2"/>
      <c r="GX349" s="2"/>
      <c r="GY349" s="2"/>
      <c r="GZ349" s="2"/>
      <c r="HA349" s="2"/>
      <c r="HB349" s="2"/>
      <c r="HC349" s="2"/>
      <c r="HD349" s="2"/>
      <c r="HE349" s="2"/>
      <c r="HF349" s="2"/>
      <c r="HG349" s="2"/>
      <c r="HH349" s="2"/>
      <c r="HI349" s="2"/>
      <c r="HJ349" s="2"/>
      <c r="HK349" s="2"/>
      <c r="HL349" s="2"/>
      <c r="HM349" s="2"/>
      <c r="HN349" s="2"/>
      <c r="HO349" s="2"/>
      <c r="HP349" s="2"/>
      <c r="HQ349" s="2"/>
      <c r="HR349" s="2"/>
      <c r="HS349" s="2"/>
      <c r="HT349" s="2"/>
      <c r="HU349" s="2"/>
      <c r="HV349" s="2"/>
      <c r="HW349" s="2"/>
      <c r="HX349" s="2"/>
      <c r="HY349" s="2"/>
      <c r="HZ349" s="2"/>
      <c r="IA349" s="2"/>
      <c r="IB349" s="2"/>
      <c r="IC349" s="2"/>
      <c r="ID349" s="2"/>
      <c r="IE349" s="2"/>
      <c r="IF349" s="2"/>
      <c r="IG349" s="2"/>
      <c r="IH349" s="2"/>
      <c r="II349" s="2"/>
      <c r="IJ349" s="2"/>
      <c r="IK349" s="2"/>
      <c r="IL349" s="2"/>
      <c r="IM349" s="2"/>
    </row>
    <row r="350" spans="1:247" s="3" customFormat="1" ht="15" customHeight="1">
      <c r="A350" s="31" t="s">
        <v>603</v>
      </c>
      <c r="B350" s="26">
        <v>1</v>
      </c>
      <c r="C350" s="31" t="s">
        <v>604</v>
      </c>
      <c r="D350" s="32" t="s">
        <v>605</v>
      </c>
      <c r="E350" s="32">
        <v>86.23</v>
      </c>
      <c r="F350" s="20">
        <f t="shared" si="93"/>
        <v>80.271999999999991</v>
      </c>
      <c r="G350" s="19">
        <f>RANK(F350,$F$350:$F$352)</f>
        <v>1</v>
      </c>
      <c r="H350" s="16"/>
      <c r="I350" s="16" t="str">
        <f t="shared" si="94"/>
        <v>及格</v>
      </c>
      <c r="J350" s="16" t="str">
        <f t="shared" si="92"/>
        <v>是</v>
      </c>
      <c r="K350" s="21" t="s">
        <v>672</v>
      </c>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c r="FE350" s="2"/>
      <c r="FF350" s="2"/>
      <c r="FG350" s="2"/>
      <c r="FH350" s="2"/>
      <c r="FI350" s="2"/>
      <c r="FJ350" s="2"/>
      <c r="FK350" s="2"/>
      <c r="FL350" s="2"/>
      <c r="FM350" s="2"/>
      <c r="FN350" s="2"/>
      <c r="FO350" s="2"/>
      <c r="FP350" s="2"/>
      <c r="FQ350" s="2"/>
      <c r="FR350" s="2"/>
      <c r="FS350" s="2"/>
      <c r="FT350" s="2"/>
      <c r="FU350" s="2"/>
      <c r="FV350" s="2"/>
      <c r="FW350" s="2"/>
      <c r="FX350" s="2"/>
      <c r="FY350" s="2"/>
      <c r="FZ350" s="2"/>
      <c r="GA350" s="2"/>
      <c r="GB350" s="2"/>
      <c r="GC350" s="2"/>
      <c r="GD350" s="2"/>
      <c r="GE350" s="2"/>
      <c r="GF350" s="2"/>
      <c r="GG350" s="2"/>
      <c r="GH350" s="2"/>
      <c r="GI350" s="2"/>
      <c r="GJ350" s="2"/>
      <c r="GK350" s="2"/>
      <c r="GL350" s="2"/>
      <c r="GM350" s="2"/>
      <c r="GN350" s="2"/>
      <c r="GO350" s="2"/>
      <c r="GP350" s="2"/>
      <c r="GQ350" s="2"/>
      <c r="GR350" s="2"/>
      <c r="GS350" s="2"/>
      <c r="GT350" s="2"/>
      <c r="GU350" s="2"/>
      <c r="GV350" s="2"/>
      <c r="GW350" s="2"/>
      <c r="GX350" s="2"/>
      <c r="GY350" s="2"/>
      <c r="GZ350" s="2"/>
      <c r="HA350" s="2"/>
      <c r="HB350" s="2"/>
      <c r="HC350" s="2"/>
      <c r="HD350" s="2"/>
      <c r="HE350" s="2"/>
      <c r="HF350" s="2"/>
      <c r="HG350" s="2"/>
      <c r="HH350" s="2"/>
      <c r="HI350" s="2"/>
      <c r="HJ350" s="2"/>
      <c r="HK350" s="2"/>
      <c r="HL350" s="2"/>
      <c r="HM350" s="2"/>
      <c r="HN350" s="2"/>
      <c r="HO350" s="2"/>
      <c r="HP350" s="2"/>
      <c r="HQ350" s="2"/>
      <c r="HR350" s="2"/>
      <c r="HS350" s="2"/>
      <c r="HT350" s="2"/>
      <c r="HU350" s="2"/>
      <c r="HV350" s="2"/>
      <c r="HW350" s="2"/>
      <c r="HX350" s="2"/>
      <c r="HY350" s="2"/>
      <c r="HZ350" s="2"/>
      <c r="IA350" s="2"/>
      <c r="IB350" s="2"/>
      <c r="IC350" s="2"/>
      <c r="ID350" s="2"/>
      <c r="IE350" s="2"/>
      <c r="IF350" s="2"/>
      <c r="IG350" s="2"/>
      <c r="IH350" s="2"/>
      <c r="II350" s="2"/>
      <c r="IJ350" s="2"/>
      <c r="IK350" s="2"/>
      <c r="IL350" s="2"/>
      <c r="IM350" s="2"/>
    </row>
    <row r="351" spans="1:247" s="3" customFormat="1" ht="15" customHeight="1">
      <c r="A351" s="31" t="s">
        <v>603</v>
      </c>
      <c r="B351" s="26">
        <v>1</v>
      </c>
      <c r="C351" s="31" t="s">
        <v>606</v>
      </c>
      <c r="D351" s="32" t="s">
        <v>607</v>
      </c>
      <c r="E351" s="32">
        <v>76.09</v>
      </c>
      <c r="F351" s="20">
        <f t="shared" si="93"/>
        <v>73.635999999999996</v>
      </c>
      <c r="G351" s="19">
        <f t="shared" ref="G351:G352" si="100">RANK(F351,$F$350:$F$352)</f>
        <v>2</v>
      </c>
      <c r="H351" s="16"/>
      <c r="I351" s="16" t="str">
        <f t="shared" si="94"/>
        <v>及格</v>
      </c>
      <c r="J351" s="16" t="str">
        <f t="shared" si="92"/>
        <v/>
      </c>
      <c r="K351" s="21" t="s">
        <v>672</v>
      </c>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c r="FE351" s="2"/>
      <c r="FF351" s="2"/>
      <c r="FG351" s="2"/>
      <c r="FH351" s="2"/>
      <c r="FI351" s="2"/>
      <c r="FJ351" s="2"/>
      <c r="FK351" s="2"/>
      <c r="FL351" s="2"/>
      <c r="FM351" s="2"/>
      <c r="FN351" s="2"/>
      <c r="FO351" s="2"/>
      <c r="FP351" s="2"/>
      <c r="FQ351" s="2"/>
      <c r="FR351" s="2"/>
      <c r="FS351" s="2"/>
      <c r="FT351" s="2"/>
      <c r="FU351" s="2"/>
      <c r="FV351" s="2"/>
      <c r="FW351" s="2"/>
      <c r="FX351" s="2"/>
      <c r="FY351" s="2"/>
      <c r="FZ351" s="2"/>
      <c r="GA351" s="2"/>
      <c r="GB351" s="2"/>
      <c r="GC351" s="2"/>
      <c r="GD351" s="2"/>
      <c r="GE351" s="2"/>
      <c r="GF351" s="2"/>
      <c r="GG351" s="2"/>
      <c r="GH351" s="2"/>
      <c r="GI351" s="2"/>
      <c r="GJ351" s="2"/>
      <c r="GK351" s="2"/>
      <c r="GL351" s="2"/>
      <c r="GM351" s="2"/>
      <c r="GN351" s="2"/>
      <c r="GO351" s="2"/>
      <c r="GP351" s="2"/>
      <c r="GQ351" s="2"/>
      <c r="GR351" s="2"/>
      <c r="GS351" s="2"/>
      <c r="GT351" s="2"/>
      <c r="GU351" s="2"/>
      <c r="GV351" s="2"/>
      <c r="GW351" s="2"/>
      <c r="GX351" s="2"/>
      <c r="GY351" s="2"/>
      <c r="GZ351" s="2"/>
      <c r="HA351" s="2"/>
      <c r="HB351" s="2"/>
      <c r="HC351" s="2"/>
      <c r="HD351" s="2"/>
      <c r="HE351" s="2"/>
      <c r="HF351" s="2"/>
      <c r="HG351" s="2"/>
      <c r="HH351" s="2"/>
      <c r="HI351" s="2"/>
      <c r="HJ351" s="2"/>
      <c r="HK351" s="2"/>
      <c r="HL351" s="2"/>
      <c r="HM351" s="2"/>
      <c r="HN351" s="2"/>
      <c r="HO351" s="2"/>
      <c r="HP351" s="2"/>
      <c r="HQ351" s="2"/>
      <c r="HR351" s="2"/>
      <c r="HS351" s="2"/>
      <c r="HT351" s="2"/>
      <c r="HU351" s="2"/>
      <c r="HV351" s="2"/>
      <c r="HW351" s="2"/>
      <c r="HX351" s="2"/>
      <c r="HY351" s="2"/>
      <c r="HZ351" s="2"/>
      <c r="IA351" s="2"/>
      <c r="IB351" s="2"/>
      <c r="IC351" s="2"/>
      <c r="ID351" s="2"/>
      <c r="IE351" s="2"/>
      <c r="IF351" s="2"/>
      <c r="IG351" s="2"/>
      <c r="IH351" s="2"/>
      <c r="II351" s="2"/>
      <c r="IJ351" s="2"/>
      <c r="IK351" s="2"/>
      <c r="IL351" s="2"/>
      <c r="IM351" s="2"/>
    </row>
    <row r="352" spans="1:247" s="3" customFormat="1" ht="15" customHeight="1">
      <c r="A352" s="31" t="s">
        <v>603</v>
      </c>
      <c r="B352" s="26">
        <v>1</v>
      </c>
      <c r="C352" s="31" t="s">
        <v>608</v>
      </c>
      <c r="D352" s="32" t="s">
        <v>609</v>
      </c>
      <c r="E352" s="32">
        <v>75.91</v>
      </c>
      <c r="F352" s="20">
        <f t="shared" si="93"/>
        <v>73.143999999999991</v>
      </c>
      <c r="G352" s="19">
        <f t="shared" si="100"/>
        <v>3</v>
      </c>
      <c r="H352" s="16"/>
      <c r="I352" s="16" t="str">
        <f t="shared" si="94"/>
        <v>及格</v>
      </c>
      <c r="J352" s="16" t="str">
        <f t="shared" si="92"/>
        <v/>
      </c>
      <c r="K352" s="21" t="s">
        <v>672</v>
      </c>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c r="FE352" s="2"/>
      <c r="FF352" s="2"/>
      <c r="FG352" s="2"/>
      <c r="FH352" s="2"/>
      <c r="FI352" s="2"/>
      <c r="FJ352" s="2"/>
      <c r="FK352" s="2"/>
      <c r="FL352" s="2"/>
      <c r="FM352" s="2"/>
      <c r="FN352" s="2"/>
      <c r="FO352" s="2"/>
      <c r="FP352" s="2"/>
      <c r="FQ352" s="2"/>
      <c r="FR352" s="2"/>
      <c r="FS352" s="2"/>
      <c r="FT352" s="2"/>
      <c r="FU352" s="2"/>
      <c r="FV352" s="2"/>
      <c r="FW352" s="2"/>
      <c r="FX352" s="2"/>
      <c r="FY352" s="2"/>
      <c r="FZ352" s="2"/>
      <c r="GA352" s="2"/>
      <c r="GB352" s="2"/>
      <c r="GC352" s="2"/>
      <c r="GD352" s="2"/>
      <c r="GE352" s="2"/>
      <c r="GF352" s="2"/>
      <c r="GG352" s="2"/>
      <c r="GH352" s="2"/>
      <c r="GI352" s="2"/>
      <c r="GJ352" s="2"/>
      <c r="GK352" s="2"/>
      <c r="GL352" s="2"/>
      <c r="GM352" s="2"/>
      <c r="GN352" s="2"/>
      <c r="GO352" s="2"/>
      <c r="GP352" s="2"/>
      <c r="GQ352" s="2"/>
      <c r="GR352" s="2"/>
      <c r="GS352" s="2"/>
      <c r="GT352" s="2"/>
      <c r="GU352" s="2"/>
      <c r="GV352" s="2"/>
      <c r="GW352" s="2"/>
      <c r="GX352" s="2"/>
      <c r="GY352" s="2"/>
      <c r="GZ352" s="2"/>
      <c r="HA352" s="2"/>
      <c r="HB352" s="2"/>
      <c r="HC352" s="2"/>
      <c r="HD352" s="2"/>
      <c r="HE352" s="2"/>
      <c r="HF352" s="2"/>
      <c r="HG352" s="2"/>
      <c r="HH352" s="2"/>
      <c r="HI352" s="2"/>
      <c r="HJ352" s="2"/>
      <c r="HK352" s="2"/>
      <c r="HL352" s="2"/>
      <c r="HM352" s="2"/>
      <c r="HN352" s="2"/>
      <c r="HO352" s="2"/>
      <c r="HP352" s="2"/>
      <c r="HQ352" s="2"/>
      <c r="HR352" s="2"/>
      <c r="HS352" s="2"/>
      <c r="HT352" s="2"/>
      <c r="HU352" s="2"/>
      <c r="HV352" s="2"/>
      <c r="HW352" s="2"/>
      <c r="HX352" s="2"/>
      <c r="HY352" s="2"/>
      <c r="HZ352" s="2"/>
      <c r="IA352" s="2"/>
      <c r="IB352" s="2"/>
      <c r="IC352" s="2"/>
      <c r="ID352" s="2"/>
      <c r="IE352" s="2"/>
      <c r="IF352" s="2"/>
      <c r="IG352" s="2"/>
      <c r="IH352" s="2"/>
      <c r="II352" s="2"/>
      <c r="IJ352" s="2"/>
      <c r="IK352" s="2"/>
      <c r="IL352" s="2"/>
      <c r="IM352" s="2"/>
    </row>
    <row r="353" spans="1:247" s="3" customFormat="1" ht="15" customHeight="1">
      <c r="A353" s="33" t="s">
        <v>610</v>
      </c>
      <c r="B353" s="26">
        <v>1</v>
      </c>
      <c r="C353" s="33" t="s">
        <v>611</v>
      </c>
      <c r="D353" s="32" t="s">
        <v>39</v>
      </c>
      <c r="E353" s="32">
        <v>74.290000000000006</v>
      </c>
      <c r="F353" s="20">
        <f t="shared" si="93"/>
        <v>72.556000000000012</v>
      </c>
      <c r="G353" s="19">
        <f>RANK(F353,$F$353:$F$355)</f>
        <v>2</v>
      </c>
      <c r="H353" s="16"/>
      <c r="I353" s="16" t="str">
        <f t="shared" si="94"/>
        <v>及格</v>
      </c>
      <c r="J353" s="16" t="str">
        <f t="shared" si="92"/>
        <v/>
      </c>
      <c r="K353" s="21" t="s">
        <v>672</v>
      </c>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c r="FE353" s="2"/>
      <c r="FF353" s="2"/>
      <c r="FG353" s="2"/>
      <c r="FH353" s="2"/>
      <c r="FI353" s="2"/>
      <c r="FJ353" s="2"/>
      <c r="FK353" s="2"/>
      <c r="FL353" s="2"/>
      <c r="FM353" s="2"/>
      <c r="FN353" s="2"/>
      <c r="FO353" s="2"/>
      <c r="FP353" s="2"/>
      <c r="FQ353" s="2"/>
      <c r="FR353" s="2"/>
      <c r="FS353" s="2"/>
      <c r="FT353" s="2"/>
      <c r="FU353" s="2"/>
      <c r="FV353" s="2"/>
      <c r="FW353" s="2"/>
      <c r="FX353" s="2"/>
      <c r="FY353" s="2"/>
      <c r="FZ353" s="2"/>
      <c r="GA353" s="2"/>
      <c r="GB353" s="2"/>
      <c r="GC353" s="2"/>
      <c r="GD353" s="2"/>
      <c r="GE353" s="2"/>
      <c r="GF353" s="2"/>
      <c r="GG353" s="2"/>
      <c r="GH353" s="2"/>
      <c r="GI353" s="2"/>
      <c r="GJ353" s="2"/>
      <c r="GK353" s="2"/>
      <c r="GL353" s="2"/>
      <c r="GM353" s="2"/>
      <c r="GN353" s="2"/>
      <c r="GO353" s="2"/>
      <c r="GP353" s="2"/>
      <c r="GQ353" s="2"/>
      <c r="GR353" s="2"/>
      <c r="GS353" s="2"/>
      <c r="GT353" s="2"/>
      <c r="GU353" s="2"/>
      <c r="GV353" s="2"/>
      <c r="GW353" s="2"/>
      <c r="GX353" s="2"/>
      <c r="GY353" s="2"/>
      <c r="GZ353" s="2"/>
      <c r="HA353" s="2"/>
      <c r="HB353" s="2"/>
      <c r="HC353" s="2"/>
      <c r="HD353" s="2"/>
      <c r="HE353" s="2"/>
      <c r="HF353" s="2"/>
      <c r="HG353" s="2"/>
      <c r="HH353" s="2"/>
      <c r="HI353" s="2"/>
      <c r="HJ353" s="2"/>
      <c r="HK353" s="2"/>
      <c r="HL353" s="2"/>
      <c r="HM353" s="2"/>
      <c r="HN353" s="2"/>
      <c r="HO353" s="2"/>
      <c r="HP353" s="2"/>
      <c r="HQ353" s="2"/>
      <c r="HR353" s="2"/>
      <c r="HS353" s="2"/>
      <c r="HT353" s="2"/>
      <c r="HU353" s="2"/>
      <c r="HV353" s="2"/>
      <c r="HW353" s="2"/>
      <c r="HX353" s="2"/>
      <c r="HY353" s="2"/>
      <c r="HZ353" s="2"/>
      <c r="IA353" s="2"/>
      <c r="IB353" s="2"/>
      <c r="IC353" s="2"/>
      <c r="ID353" s="2"/>
      <c r="IE353" s="2"/>
      <c r="IF353" s="2"/>
      <c r="IG353" s="2"/>
      <c r="IH353" s="2"/>
      <c r="II353" s="2"/>
      <c r="IJ353" s="2"/>
      <c r="IK353" s="2"/>
      <c r="IL353" s="2"/>
      <c r="IM353" s="2"/>
    </row>
    <row r="354" spans="1:247" s="3" customFormat="1" ht="15" customHeight="1">
      <c r="A354" s="33" t="s">
        <v>610</v>
      </c>
      <c r="B354" s="26">
        <v>1</v>
      </c>
      <c r="C354" s="33" t="s">
        <v>612</v>
      </c>
      <c r="D354" s="32" t="s">
        <v>40</v>
      </c>
      <c r="E354" s="32">
        <v>82.8</v>
      </c>
      <c r="F354" s="20">
        <f t="shared" si="93"/>
        <v>74.88</v>
      </c>
      <c r="G354" s="19">
        <f t="shared" ref="G354:G355" si="101">RANK(F354,$F$353:$F$355)</f>
        <v>1</v>
      </c>
      <c r="H354" s="16"/>
      <c r="I354" s="16" t="str">
        <f t="shared" si="94"/>
        <v>及格</v>
      </c>
      <c r="J354" s="16" t="str">
        <f t="shared" ref="J354:J374" si="102">IF(AND(G354&lt;=1,I354="及格"),"是","")</f>
        <v>是</v>
      </c>
      <c r="K354" s="21" t="s">
        <v>672</v>
      </c>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c r="FE354" s="2"/>
      <c r="FF354" s="2"/>
      <c r="FG354" s="2"/>
      <c r="FH354" s="2"/>
      <c r="FI354" s="2"/>
      <c r="FJ354" s="2"/>
      <c r="FK354" s="2"/>
      <c r="FL354" s="2"/>
      <c r="FM354" s="2"/>
      <c r="FN354" s="2"/>
      <c r="FO354" s="2"/>
      <c r="FP354" s="2"/>
      <c r="FQ354" s="2"/>
      <c r="FR354" s="2"/>
      <c r="FS354" s="2"/>
      <c r="FT354" s="2"/>
      <c r="FU354" s="2"/>
      <c r="FV354" s="2"/>
      <c r="FW354" s="2"/>
      <c r="FX354" s="2"/>
      <c r="FY354" s="2"/>
      <c r="FZ354" s="2"/>
      <c r="GA354" s="2"/>
      <c r="GB354" s="2"/>
      <c r="GC354" s="2"/>
      <c r="GD354" s="2"/>
      <c r="GE354" s="2"/>
      <c r="GF354" s="2"/>
      <c r="GG354" s="2"/>
      <c r="GH354" s="2"/>
      <c r="GI354" s="2"/>
      <c r="GJ354" s="2"/>
      <c r="GK354" s="2"/>
      <c r="GL354" s="2"/>
      <c r="GM354" s="2"/>
      <c r="GN354" s="2"/>
      <c r="GO354" s="2"/>
      <c r="GP354" s="2"/>
      <c r="GQ354" s="2"/>
      <c r="GR354" s="2"/>
      <c r="GS354" s="2"/>
      <c r="GT354" s="2"/>
      <c r="GU354" s="2"/>
      <c r="GV354" s="2"/>
      <c r="GW354" s="2"/>
      <c r="GX354" s="2"/>
      <c r="GY354" s="2"/>
      <c r="GZ354" s="2"/>
      <c r="HA354" s="2"/>
      <c r="HB354" s="2"/>
      <c r="HC354" s="2"/>
      <c r="HD354" s="2"/>
      <c r="HE354" s="2"/>
      <c r="HF354" s="2"/>
      <c r="HG354" s="2"/>
      <c r="HH354" s="2"/>
      <c r="HI354" s="2"/>
      <c r="HJ354" s="2"/>
      <c r="HK354" s="2"/>
      <c r="HL354" s="2"/>
      <c r="HM354" s="2"/>
      <c r="HN354" s="2"/>
      <c r="HO354" s="2"/>
      <c r="HP354" s="2"/>
      <c r="HQ354" s="2"/>
      <c r="HR354" s="2"/>
      <c r="HS354" s="2"/>
      <c r="HT354" s="2"/>
      <c r="HU354" s="2"/>
      <c r="HV354" s="2"/>
      <c r="HW354" s="2"/>
      <c r="HX354" s="2"/>
      <c r="HY354" s="2"/>
      <c r="HZ354" s="2"/>
      <c r="IA354" s="2"/>
      <c r="IB354" s="2"/>
      <c r="IC354" s="2"/>
      <c r="ID354" s="2"/>
      <c r="IE354" s="2"/>
      <c r="IF354" s="2"/>
      <c r="IG354" s="2"/>
      <c r="IH354" s="2"/>
      <c r="II354" s="2"/>
      <c r="IJ354" s="2"/>
      <c r="IK354" s="2"/>
      <c r="IL354" s="2"/>
      <c r="IM354" s="2"/>
    </row>
    <row r="355" spans="1:247" s="3" customFormat="1" ht="15" customHeight="1">
      <c r="A355" s="33" t="s">
        <v>610</v>
      </c>
      <c r="B355" s="26">
        <v>1</v>
      </c>
      <c r="C355" s="33" t="s">
        <v>613</v>
      </c>
      <c r="D355" s="32" t="s">
        <v>614</v>
      </c>
      <c r="E355" s="32">
        <v>82.46</v>
      </c>
      <c r="F355" s="20">
        <f t="shared" si="93"/>
        <v>72.164000000000001</v>
      </c>
      <c r="G355" s="19">
        <f t="shared" si="101"/>
        <v>3</v>
      </c>
      <c r="H355" s="16"/>
      <c r="I355" s="16" t="str">
        <f t="shared" si="94"/>
        <v>及格</v>
      </c>
      <c r="J355" s="16" t="str">
        <f t="shared" si="102"/>
        <v/>
      </c>
      <c r="K355" s="21" t="s">
        <v>672</v>
      </c>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c r="FE355" s="2"/>
      <c r="FF355" s="2"/>
      <c r="FG355" s="2"/>
      <c r="FH355" s="2"/>
      <c r="FI355" s="2"/>
      <c r="FJ355" s="2"/>
      <c r="FK355" s="2"/>
      <c r="FL355" s="2"/>
      <c r="FM355" s="2"/>
      <c r="FN355" s="2"/>
      <c r="FO355" s="2"/>
      <c r="FP355" s="2"/>
      <c r="FQ355" s="2"/>
      <c r="FR355" s="2"/>
      <c r="FS355" s="2"/>
      <c r="FT355" s="2"/>
      <c r="FU355" s="2"/>
      <c r="FV355" s="2"/>
      <c r="FW355" s="2"/>
      <c r="FX355" s="2"/>
      <c r="FY355" s="2"/>
      <c r="FZ355" s="2"/>
      <c r="GA355" s="2"/>
      <c r="GB355" s="2"/>
      <c r="GC355" s="2"/>
      <c r="GD355" s="2"/>
      <c r="GE355" s="2"/>
      <c r="GF355" s="2"/>
      <c r="GG355" s="2"/>
      <c r="GH355" s="2"/>
      <c r="GI355" s="2"/>
      <c r="GJ355" s="2"/>
      <c r="GK355" s="2"/>
      <c r="GL355" s="2"/>
      <c r="GM355" s="2"/>
      <c r="GN355" s="2"/>
      <c r="GO355" s="2"/>
      <c r="GP355" s="2"/>
      <c r="GQ355" s="2"/>
      <c r="GR355" s="2"/>
      <c r="GS355" s="2"/>
      <c r="GT355" s="2"/>
      <c r="GU355" s="2"/>
      <c r="GV355" s="2"/>
      <c r="GW355" s="2"/>
      <c r="GX355" s="2"/>
      <c r="GY355" s="2"/>
      <c r="GZ355" s="2"/>
      <c r="HA355" s="2"/>
      <c r="HB355" s="2"/>
      <c r="HC355" s="2"/>
      <c r="HD355" s="2"/>
      <c r="HE355" s="2"/>
      <c r="HF355" s="2"/>
      <c r="HG355" s="2"/>
      <c r="HH355" s="2"/>
      <c r="HI355" s="2"/>
      <c r="HJ355" s="2"/>
      <c r="HK355" s="2"/>
      <c r="HL355" s="2"/>
      <c r="HM355" s="2"/>
      <c r="HN355" s="2"/>
      <c r="HO355" s="2"/>
      <c r="HP355" s="2"/>
      <c r="HQ355" s="2"/>
      <c r="HR355" s="2"/>
      <c r="HS355" s="2"/>
      <c r="HT355" s="2"/>
      <c r="HU355" s="2"/>
      <c r="HV355" s="2"/>
      <c r="HW355" s="2"/>
      <c r="HX355" s="2"/>
      <c r="HY355" s="2"/>
      <c r="HZ355" s="2"/>
      <c r="IA355" s="2"/>
      <c r="IB355" s="2"/>
      <c r="IC355" s="2"/>
      <c r="ID355" s="2"/>
      <c r="IE355" s="2"/>
      <c r="IF355" s="2"/>
      <c r="IG355" s="2"/>
      <c r="IH355" s="2"/>
      <c r="II355" s="2"/>
      <c r="IJ355" s="2"/>
      <c r="IK355" s="2"/>
      <c r="IL355" s="2"/>
      <c r="IM355" s="2"/>
    </row>
    <row r="356" spans="1:247" s="3" customFormat="1" ht="15" customHeight="1">
      <c r="A356" s="31" t="s">
        <v>615</v>
      </c>
      <c r="B356" s="26">
        <v>1</v>
      </c>
      <c r="C356" s="31" t="s">
        <v>616</v>
      </c>
      <c r="D356" s="32" t="s">
        <v>41</v>
      </c>
      <c r="E356" s="32">
        <v>70.540000000000006</v>
      </c>
      <c r="F356" s="20">
        <f t="shared" si="93"/>
        <v>68.896000000000001</v>
      </c>
      <c r="G356" s="19">
        <f>RANK(F356,$F$356:$F$358)</f>
        <v>3</v>
      </c>
      <c r="H356" s="16"/>
      <c r="I356" s="16" t="str">
        <f t="shared" si="94"/>
        <v>及格</v>
      </c>
      <c r="J356" s="16" t="str">
        <f t="shared" si="102"/>
        <v/>
      </c>
      <c r="K356" s="21" t="s">
        <v>672</v>
      </c>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c r="FE356" s="2"/>
      <c r="FF356" s="2"/>
      <c r="FG356" s="2"/>
      <c r="FH356" s="2"/>
      <c r="FI356" s="2"/>
      <c r="FJ356" s="2"/>
      <c r="FK356" s="2"/>
      <c r="FL356" s="2"/>
      <c r="FM356" s="2"/>
      <c r="FN356" s="2"/>
      <c r="FO356" s="2"/>
      <c r="FP356" s="2"/>
      <c r="FQ356" s="2"/>
      <c r="FR356" s="2"/>
      <c r="FS356" s="2"/>
      <c r="FT356" s="2"/>
      <c r="FU356" s="2"/>
      <c r="FV356" s="2"/>
      <c r="FW356" s="2"/>
      <c r="FX356" s="2"/>
      <c r="FY356" s="2"/>
      <c r="FZ356" s="2"/>
      <c r="GA356" s="2"/>
      <c r="GB356" s="2"/>
      <c r="GC356" s="2"/>
      <c r="GD356" s="2"/>
      <c r="GE356" s="2"/>
      <c r="GF356" s="2"/>
      <c r="GG356" s="2"/>
      <c r="GH356" s="2"/>
      <c r="GI356" s="2"/>
      <c r="GJ356" s="2"/>
      <c r="GK356" s="2"/>
      <c r="GL356" s="2"/>
      <c r="GM356" s="2"/>
      <c r="GN356" s="2"/>
      <c r="GO356" s="2"/>
      <c r="GP356" s="2"/>
      <c r="GQ356" s="2"/>
      <c r="GR356" s="2"/>
      <c r="GS356" s="2"/>
      <c r="GT356" s="2"/>
      <c r="GU356" s="2"/>
      <c r="GV356" s="2"/>
      <c r="GW356" s="2"/>
      <c r="GX356" s="2"/>
      <c r="GY356" s="2"/>
      <c r="GZ356" s="2"/>
      <c r="HA356" s="2"/>
      <c r="HB356" s="2"/>
      <c r="HC356" s="2"/>
      <c r="HD356" s="2"/>
      <c r="HE356" s="2"/>
      <c r="HF356" s="2"/>
      <c r="HG356" s="2"/>
      <c r="HH356" s="2"/>
      <c r="HI356" s="2"/>
      <c r="HJ356" s="2"/>
      <c r="HK356" s="2"/>
      <c r="HL356" s="2"/>
      <c r="HM356" s="2"/>
      <c r="HN356" s="2"/>
      <c r="HO356" s="2"/>
      <c r="HP356" s="2"/>
      <c r="HQ356" s="2"/>
      <c r="HR356" s="2"/>
      <c r="HS356" s="2"/>
      <c r="HT356" s="2"/>
      <c r="HU356" s="2"/>
      <c r="HV356" s="2"/>
      <c r="HW356" s="2"/>
      <c r="HX356" s="2"/>
      <c r="HY356" s="2"/>
      <c r="HZ356" s="2"/>
      <c r="IA356" s="2"/>
      <c r="IB356" s="2"/>
      <c r="IC356" s="2"/>
      <c r="ID356" s="2"/>
      <c r="IE356" s="2"/>
      <c r="IF356" s="2"/>
      <c r="IG356" s="2"/>
      <c r="IH356" s="2"/>
      <c r="II356" s="2"/>
      <c r="IJ356" s="2"/>
      <c r="IK356" s="2"/>
      <c r="IL356" s="2"/>
      <c r="IM356" s="2"/>
    </row>
    <row r="357" spans="1:247" s="3" customFormat="1" ht="15" customHeight="1">
      <c r="A357" s="31" t="s">
        <v>615</v>
      </c>
      <c r="B357" s="26">
        <v>1</v>
      </c>
      <c r="C357" s="31" t="s">
        <v>617</v>
      </c>
      <c r="D357" s="34" t="s">
        <v>618</v>
      </c>
      <c r="E357" s="34">
        <v>71.89</v>
      </c>
      <c r="F357" s="20">
        <f t="shared" si="93"/>
        <v>69.135999999999996</v>
      </c>
      <c r="G357" s="19">
        <f t="shared" ref="G357:G358" si="103">RANK(F357,$F$356:$F$358)</f>
        <v>2</v>
      </c>
      <c r="H357" s="16"/>
      <c r="I357" s="16" t="str">
        <f t="shared" si="94"/>
        <v>及格</v>
      </c>
      <c r="J357" s="16" t="str">
        <f t="shared" si="102"/>
        <v/>
      </c>
      <c r="K357" s="21" t="s">
        <v>672</v>
      </c>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c r="FE357" s="2"/>
      <c r="FF357" s="2"/>
      <c r="FG357" s="2"/>
      <c r="FH357" s="2"/>
      <c r="FI357" s="2"/>
      <c r="FJ357" s="2"/>
      <c r="FK357" s="2"/>
      <c r="FL357" s="2"/>
      <c r="FM357" s="2"/>
      <c r="FN357" s="2"/>
      <c r="FO357" s="2"/>
      <c r="FP357" s="2"/>
      <c r="FQ357" s="2"/>
      <c r="FR357" s="2"/>
      <c r="FS357" s="2"/>
      <c r="FT357" s="2"/>
      <c r="FU357" s="2"/>
      <c r="FV357" s="2"/>
      <c r="FW357" s="2"/>
      <c r="FX357" s="2"/>
      <c r="FY357" s="2"/>
      <c r="FZ357" s="2"/>
      <c r="GA357" s="2"/>
      <c r="GB357" s="2"/>
      <c r="GC357" s="2"/>
      <c r="GD357" s="2"/>
      <c r="GE357" s="2"/>
      <c r="GF357" s="2"/>
      <c r="GG357" s="2"/>
      <c r="GH357" s="2"/>
      <c r="GI357" s="2"/>
      <c r="GJ357" s="2"/>
      <c r="GK357" s="2"/>
      <c r="GL357" s="2"/>
      <c r="GM357" s="2"/>
      <c r="GN357" s="2"/>
      <c r="GO357" s="2"/>
      <c r="GP357" s="2"/>
      <c r="GQ357" s="2"/>
      <c r="GR357" s="2"/>
      <c r="GS357" s="2"/>
      <c r="GT357" s="2"/>
      <c r="GU357" s="2"/>
      <c r="GV357" s="2"/>
      <c r="GW357" s="2"/>
      <c r="GX357" s="2"/>
      <c r="GY357" s="2"/>
      <c r="GZ357" s="2"/>
      <c r="HA357" s="2"/>
      <c r="HB357" s="2"/>
      <c r="HC357" s="2"/>
      <c r="HD357" s="2"/>
      <c r="HE357" s="2"/>
      <c r="HF357" s="2"/>
      <c r="HG357" s="2"/>
      <c r="HH357" s="2"/>
      <c r="HI357" s="2"/>
      <c r="HJ357" s="2"/>
      <c r="HK357" s="2"/>
      <c r="HL357" s="2"/>
      <c r="HM357" s="2"/>
      <c r="HN357" s="2"/>
      <c r="HO357" s="2"/>
      <c r="HP357" s="2"/>
      <c r="HQ357" s="2"/>
      <c r="HR357" s="2"/>
      <c r="HS357" s="2"/>
      <c r="HT357" s="2"/>
      <c r="HU357" s="2"/>
      <c r="HV357" s="2"/>
      <c r="HW357" s="2"/>
      <c r="HX357" s="2"/>
      <c r="HY357" s="2"/>
      <c r="HZ357" s="2"/>
      <c r="IA357" s="2"/>
      <c r="IB357" s="2"/>
      <c r="IC357" s="2"/>
      <c r="ID357" s="2"/>
      <c r="IE357" s="2"/>
      <c r="IF357" s="2"/>
      <c r="IG357" s="2"/>
      <c r="IH357" s="2"/>
      <c r="II357" s="2"/>
      <c r="IJ357" s="2"/>
      <c r="IK357" s="2"/>
      <c r="IL357" s="2"/>
      <c r="IM357" s="2"/>
    </row>
    <row r="358" spans="1:247" s="3" customFormat="1" ht="15" customHeight="1">
      <c r="A358" s="31" t="s">
        <v>615</v>
      </c>
      <c r="B358" s="26">
        <v>1</v>
      </c>
      <c r="C358" s="31" t="s">
        <v>619</v>
      </c>
      <c r="D358" s="32" t="s">
        <v>602</v>
      </c>
      <c r="E358" s="32">
        <v>78.89</v>
      </c>
      <c r="F358" s="20">
        <f t="shared" si="93"/>
        <v>69.295999999999992</v>
      </c>
      <c r="G358" s="19">
        <f t="shared" si="103"/>
        <v>1</v>
      </c>
      <c r="H358" s="16"/>
      <c r="I358" s="16" t="str">
        <f t="shared" si="94"/>
        <v>及格</v>
      </c>
      <c r="J358" s="16" t="str">
        <f t="shared" si="102"/>
        <v>是</v>
      </c>
      <c r="K358" s="21" t="s">
        <v>672</v>
      </c>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c r="FE358" s="2"/>
      <c r="FF358" s="2"/>
      <c r="FG358" s="2"/>
      <c r="FH358" s="2"/>
      <c r="FI358" s="2"/>
      <c r="FJ358" s="2"/>
      <c r="FK358" s="2"/>
      <c r="FL358" s="2"/>
      <c r="FM358" s="2"/>
      <c r="FN358" s="2"/>
      <c r="FO358" s="2"/>
      <c r="FP358" s="2"/>
      <c r="FQ358" s="2"/>
      <c r="FR358" s="2"/>
      <c r="FS358" s="2"/>
      <c r="FT358" s="2"/>
      <c r="FU358" s="2"/>
      <c r="FV358" s="2"/>
      <c r="FW358" s="2"/>
      <c r="FX358" s="2"/>
      <c r="FY358" s="2"/>
      <c r="FZ358" s="2"/>
      <c r="GA358" s="2"/>
      <c r="GB358" s="2"/>
      <c r="GC358" s="2"/>
      <c r="GD358" s="2"/>
      <c r="GE358" s="2"/>
      <c r="GF358" s="2"/>
      <c r="GG358" s="2"/>
      <c r="GH358" s="2"/>
      <c r="GI358" s="2"/>
      <c r="GJ358" s="2"/>
      <c r="GK358" s="2"/>
      <c r="GL358" s="2"/>
      <c r="GM358" s="2"/>
      <c r="GN358" s="2"/>
      <c r="GO358" s="2"/>
      <c r="GP358" s="2"/>
      <c r="GQ358" s="2"/>
      <c r="GR358" s="2"/>
      <c r="GS358" s="2"/>
      <c r="GT358" s="2"/>
      <c r="GU358" s="2"/>
      <c r="GV358" s="2"/>
      <c r="GW358" s="2"/>
      <c r="GX358" s="2"/>
      <c r="GY358" s="2"/>
      <c r="GZ358" s="2"/>
      <c r="HA358" s="2"/>
      <c r="HB358" s="2"/>
      <c r="HC358" s="2"/>
      <c r="HD358" s="2"/>
      <c r="HE358" s="2"/>
      <c r="HF358" s="2"/>
      <c r="HG358" s="2"/>
      <c r="HH358" s="2"/>
      <c r="HI358" s="2"/>
      <c r="HJ358" s="2"/>
      <c r="HK358" s="2"/>
      <c r="HL358" s="2"/>
      <c r="HM358" s="2"/>
      <c r="HN358" s="2"/>
      <c r="HO358" s="2"/>
      <c r="HP358" s="2"/>
      <c r="HQ358" s="2"/>
      <c r="HR358" s="2"/>
      <c r="HS358" s="2"/>
      <c r="HT358" s="2"/>
      <c r="HU358" s="2"/>
      <c r="HV358" s="2"/>
      <c r="HW358" s="2"/>
      <c r="HX358" s="2"/>
      <c r="HY358" s="2"/>
      <c r="HZ358" s="2"/>
      <c r="IA358" s="2"/>
      <c r="IB358" s="2"/>
      <c r="IC358" s="2"/>
      <c r="ID358" s="2"/>
      <c r="IE358" s="2"/>
      <c r="IF358" s="2"/>
      <c r="IG358" s="2"/>
      <c r="IH358" s="2"/>
      <c r="II358" s="2"/>
      <c r="IJ358" s="2"/>
      <c r="IK358" s="2"/>
      <c r="IL358" s="2"/>
      <c r="IM358" s="2"/>
    </row>
    <row r="359" spans="1:247" s="3" customFormat="1" ht="15" customHeight="1">
      <c r="A359" s="31" t="s">
        <v>620</v>
      </c>
      <c r="B359" s="26">
        <v>1</v>
      </c>
      <c r="C359" s="31" t="s">
        <v>621</v>
      </c>
      <c r="D359" s="34" t="s">
        <v>622</v>
      </c>
      <c r="E359" s="34">
        <v>83.34</v>
      </c>
      <c r="F359" s="20">
        <f t="shared" si="93"/>
        <v>76.596000000000004</v>
      </c>
      <c r="G359" s="19">
        <f>RANK(F359,$F$359:$F$361)</f>
        <v>1</v>
      </c>
      <c r="H359" s="16"/>
      <c r="I359" s="16" t="str">
        <f t="shared" si="94"/>
        <v>及格</v>
      </c>
      <c r="J359" s="16" t="str">
        <f t="shared" si="102"/>
        <v>是</v>
      </c>
      <c r="K359" s="21" t="s">
        <v>672</v>
      </c>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c r="FE359" s="2"/>
      <c r="FF359" s="2"/>
      <c r="FG359" s="2"/>
      <c r="FH359" s="2"/>
      <c r="FI359" s="2"/>
      <c r="FJ359" s="2"/>
      <c r="FK359" s="2"/>
      <c r="FL359" s="2"/>
      <c r="FM359" s="2"/>
      <c r="FN359" s="2"/>
      <c r="FO359" s="2"/>
      <c r="FP359" s="2"/>
      <c r="FQ359" s="2"/>
      <c r="FR359" s="2"/>
      <c r="FS359" s="2"/>
      <c r="FT359" s="2"/>
      <c r="FU359" s="2"/>
      <c r="FV359" s="2"/>
      <c r="FW359" s="2"/>
      <c r="FX359" s="2"/>
      <c r="FY359" s="2"/>
      <c r="FZ359" s="2"/>
      <c r="GA359" s="2"/>
      <c r="GB359" s="2"/>
      <c r="GC359" s="2"/>
      <c r="GD359" s="2"/>
      <c r="GE359" s="2"/>
      <c r="GF359" s="2"/>
      <c r="GG359" s="2"/>
      <c r="GH359" s="2"/>
      <c r="GI359" s="2"/>
      <c r="GJ359" s="2"/>
      <c r="GK359" s="2"/>
      <c r="GL359" s="2"/>
      <c r="GM359" s="2"/>
      <c r="GN359" s="2"/>
      <c r="GO359" s="2"/>
      <c r="GP359" s="2"/>
      <c r="GQ359" s="2"/>
      <c r="GR359" s="2"/>
      <c r="GS359" s="2"/>
      <c r="GT359" s="2"/>
      <c r="GU359" s="2"/>
      <c r="GV359" s="2"/>
      <c r="GW359" s="2"/>
      <c r="GX359" s="2"/>
      <c r="GY359" s="2"/>
      <c r="GZ359" s="2"/>
      <c r="HA359" s="2"/>
      <c r="HB359" s="2"/>
      <c r="HC359" s="2"/>
      <c r="HD359" s="2"/>
      <c r="HE359" s="2"/>
      <c r="HF359" s="2"/>
      <c r="HG359" s="2"/>
      <c r="HH359" s="2"/>
      <c r="HI359" s="2"/>
      <c r="HJ359" s="2"/>
      <c r="HK359" s="2"/>
      <c r="HL359" s="2"/>
      <c r="HM359" s="2"/>
      <c r="HN359" s="2"/>
      <c r="HO359" s="2"/>
      <c r="HP359" s="2"/>
      <c r="HQ359" s="2"/>
      <c r="HR359" s="2"/>
      <c r="HS359" s="2"/>
      <c r="HT359" s="2"/>
      <c r="HU359" s="2"/>
      <c r="HV359" s="2"/>
      <c r="HW359" s="2"/>
      <c r="HX359" s="2"/>
      <c r="HY359" s="2"/>
      <c r="HZ359" s="2"/>
      <c r="IA359" s="2"/>
      <c r="IB359" s="2"/>
      <c r="IC359" s="2"/>
      <c r="ID359" s="2"/>
      <c r="IE359" s="2"/>
      <c r="IF359" s="2"/>
      <c r="IG359" s="2"/>
      <c r="IH359" s="2"/>
      <c r="II359" s="2"/>
      <c r="IJ359" s="2"/>
      <c r="IK359" s="2"/>
      <c r="IL359" s="2"/>
      <c r="IM359" s="2"/>
    </row>
    <row r="360" spans="1:247" s="3" customFormat="1" ht="15" customHeight="1">
      <c r="A360" s="31" t="s">
        <v>620</v>
      </c>
      <c r="B360" s="26">
        <v>1</v>
      </c>
      <c r="C360" s="31" t="s">
        <v>623</v>
      </c>
      <c r="D360" s="34" t="s">
        <v>624</v>
      </c>
      <c r="E360" s="34">
        <v>80.290000000000006</v>
      </c>
      <c r="F360" s="20">
        <f t="shared" si="93"/>
        <v>74.116000000000014</v>
      </c>
      <c r="G360" s="19">
        <f t="shared" ref="G360:G361" si="104">RANK(F360,$F$359:$F$361)</f>
        <v>2</v>
      </c>
      <c r="H360" s="16"/>
      <c r="I360" s="16" t="str">
        <f t="shared" si="94"/>
        <v>及格</v>
      </c>
      <c r="J360" s="16" t="str">
        <f t="shared" si="102"/>
        <v/>
      </c>
      <c r="K360" s="21" t="s">
        <v>672</v>
      </c>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c r="FE360" s="2"/>
      <c r="FF360" s="2"/>
      <c r="FG360" s="2"/>
      <c r="FH360" s="2"/>
      <c r="FI360" s="2"/>
      <c r="FJ360" s="2"/>
      <c r="FK360" s="2"/>
      <c r="FL360" s="2"/>
      <c r="FM360" s="2"/>
      <c r="FN360" s="2"/>
      <c r="FO360" s="2"/>
      <c r="FP360" s="2"/>
      <c r="FQ360" s="2"/>
      <c r="FR360" s="2"/>
      <c r="FS360" s="2"/>
      <c r="FT360" s="2"/>
      <c r="FU360" s="2"/>
      <c r="FV360" s="2"/>
      <c r="FW360" s="2"/>
      <c r="FX360" s="2"/>
      <c r="FY360" s="2"/>
      <c r="FZ360" s="2"/>
      <c r="GA360" s="2"/>
      <c r="GB360" s="2"/>
      <c r="GC360" s="2"/>
      <c r="GD360" s="2"/>
      <c r="GE360" s="2"/>
      <c r="GF360" s="2"/>
      <c r="GG360" s="2"/>
      <c r="GH360" s="2"/>
      <c r="GI360" s="2"/>
      <c r="GJ360" s="2"/>
      <c r="GK360" s="2"/>
      <c r="GL360" s="2"/>
      <c r="GM360" s="2"/>
      <c r="GN360" s="2"/>
      <c r="GO360" s="2"/>
      <c r="GP360" s="2"/>
      <c r="GQ360" s="2"/>
      <c r="GR360" s="2"/>
      <c r="GS360" s="2"/>
      <c r="GT360" s="2"/>
      <c r="GU360" s="2"/>
      <c r="GV360" s="2"/>
      <c r="GW360" s="2"/>
      <c r="GX360" s="2"/>
      <c r="GY360" s="2"/>
      <c r="GZ360" s="2"/>
      <c r="HA360" s="2"/>
      <c r="HB360" s="2"/>
      <c r="HC360" s="2"/>
      <c r="HD360" s="2"/>
      <c r="HE360" s="2"/>
      <c r="HF360" s="2"/>
      <c r="HG360" s="2"/>
      <c r="HH360" s="2"/>
      <c r="HI360" s="2"/>
      <c r="HJ360" s="2"/>
      <c r="HK360" s="2"/>
      <c r="HL360" s="2"/>
      <c r="HM360" s="2"/>
      <c r="HN360" s="2"/>
      <c r="HO360" s="2"/>
      <c r="HP360" s="2"/>
      <c r="HQ360" s="2"/>
      <c r="HR360" s="2"/>
      <c r="HS360" s="2"/>
      <c r="HT360" s="2"/>
      <c r="HU360" s="2"/>
      <c r="HV360" s="2"/>
      <c r="HW360" s="2"/>
      <c r="HX360" s="2"/>
      <c r="HY360" s="2"/>
      <c r="HZ360" s="2"/>
      <c r="IA360" s="2"/>
      <c r="IB360" s="2"/>
      <c r="IC360" s="2"/>
      <c r="ID360" s="2"/>
      <c r="IE360" s="2"/>
      <c r="IF360" s="2"/>
      <c r="IG360" s="2"/>
      <c r="IH360" s="2"/>
      <c r="II360" s="2"/>
      <c r="IJ360" s="2"/>
      <c r="IK360" s="2"/>
      <c r="IL360" s="2"/>
      <c r="IM360" s="2"/>
    </row>
    <row r="361" spans="1:247" s="3" customFormat="1" ht="15" customHeight="1">
      <c r="A361" s="31" t="s">
        <v>620</v>
      </c>
      <c r="B361" s="26">
        <v>1</v>
      </c>
      <c r="C361" s="31" t="s">
        <v>625</v>
      </c>
      <c r="D361" s="32" t="s">
        <v>626</v>
      </c>
      <c r="E361" s="32">
        <v>73.14</v>
      </c>
      <c r="F361" s="20">
        <f t="shared" si="93"/>
        <v>67.23599999999999</v>
      </c>
      <c r="G361" s="19">
        <f t="shared" si="104"/>
        <v>3</v>
      </c>
      <c r="H361" s="16"/>
      <c r="I361" s="16" t="str">
        <f t="shared" si="94"/>
        <v>及格</v>
      </c>
      <c r="J361" s="16" t="str">
        <f t="shared" si="102"/>
        <v/>
      </c>
      <c r="K361" s="21" t="s">
        <v>672</v>
      </c>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c r="FE361" s="2"/>
      <c r="FF361" s="2"/>
      <c r="FG361" s="2"/>
      <c r="FH361" s="2"/>
      <c r="FI361" s="2"/>
      <c r="FJ361" s="2"/>
      <c r="FK361" s="2"/>
      <c r="FL361" s="2"/>
      <c r="FM361" s="2"/>
      <c r="FN361" s="2"/>
      <c r="FO361" s="2"/>
      <c r="FP361" s="2"/>
      <c r="FQ361" s="2"/>
      <c r="FR361" s="2"/>
      <c r="FS361" s="2"/>
      <c r="FT361" s="2"/>
      <c r="FU361" s="2"/>
      <c r="FV361" s="2"/>
      <c r="FW361" s="2"/>
      <c r="FX361" s="2"/>
      <c r="FY361" s="2"/>
      <c r="FZ361" s="2"/>
      <c r="GA361" s="2"/>
      <c r="GB361" s="2"/>
      <c r="GC361" s="2"/>
      <c r="GD361" s="2"/>
      <c r="GE361" s="2"/>
      <c r="GF361" s="2"/>
      <c r="GG361" s="2"/>
      <c r="GH361" s="2"/>
      <c r="GI361" s="2"/>
      <c r="GJ361" s="2"/>
      <c r="GK361" s="2"/>
      <c r="GL361" s="2"/>
      <c r="GM361" s="2"/>
      <c r="GN361" s="2"/>
      <c r="GO361" s="2"/>
      <c r="GP361" s="2"/>
      <c r="GQ361" s="2"/>
      <c r="GR361" s="2"/>
      <c r="GS361" s="2"/>
      <c r="GT361" s="2"/>
      <c r="GU361" s="2"/>
      <c r="GV361" s="2"/>
      <c r="GW361" s="2"/>
      <c r="GX361" s="2"/>
      <c r="GY361" s="2"/>
      <c r="GZ361" s="2"/>
      <c r="HA361" s="2"/>
      <c r="HB361" s="2"/>
      <c r="HC361" s="2"/>
      <c r="HD361" s="2"/>
      <c r="HE361" s="2"/>
      <c r="HF361" s="2"/>
      <c r="HG361" s="2"/>
      <c r="HH361" s="2"/>
      <c r="HI361" s="2"/>
      <c r="HJ361" s="2"/>
      <c r="HK361" s="2"/>
      <c r="HL361" s="2"/>
      <c r="HM361" s="2"/>
      <c r="HN361" s="2"/>
      <c r="HO361" s="2"/>
      <c r="HP361" s="2"/>
      <c r="HQ361" s="2"/>
      <c r="HR361" s="2"/>
      <c r="HS361" s="2"/>
      <c r="HT361" s="2"/>
      <c r="HU361" s="2"/>
      <c r="HV361" s="2"/>
      <c r="HW361" s="2"/>
      <c r="HX361" s="2"/>
      <c r="HY361" s="2"/>
      <c r="HZ361" s="2"/>
      <c r="IA361" s="2"/>
      <c r="IB361" s="2"/>
      <c r="IC361" s="2"/>
      <c r="ID361" s="2"/>
      <c r="IE361" s="2"/>
      <c r="IF361" s="2"/>
      <c r="IG361" s="2"/>
      <c r="IH361" s="2"/>
      <c r="II361" s="2"/>
      <c r="IJ361" s="2"/>
      <c r="IK361" s="2"/>
      <c r="IL361" s="2"/>
      <c r="IM361" s="2"/>
    </row>
    <row r="362" spans="1:247" s="3" customFormat="1" ht="15" customHeight="1">
      <c r="A362" s="31" t="s">
        <v>627</v>
      </c>
      <c r="B362" s="26">
        <v>1</v>
      </c>
      <c r="C362" s="31" t="s">
        <v>628</v>
      </c>
      <c r="D362" s="34" t="s">
        <v>629</v>
      </c>
      <c r="E362" s="34">
        <v>75.430000000000007</v>
      </c>
      <c r="F362" s="20">
        <f t="shared" si="93"/>
        <v>74.152000000000001</v>
      </c>
      <c r="G362" s="19">
        <f>RANK(F362,$F$362:$F$364)</f>
        <v>2</v>
      </c>
      <c r="H362" s="16"/>
      <c r="I362" s="16" t="str">
        <f t="shared" si="94"/>
        <v>及格</v>
      </c>
      <c r="J362" s="16" t="str">
        <f t="shared" si="102"/>
        <v/>
      </c>
      <c r="K362" s="21" t="s">
        <v>672</v>
      </c>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c r="FE362" s="2"/>
      <c r="FF362" s="2"/>
      <c r="FG362" s="2"/>
      <c r="FH362" s="2"/>
      <c r="FI362" s="2"/>
      <c r="FJ362" s="2"/>
      <c r="FK362" s="2"/>
      <c r="FL362" s="2"/>
      <c r="FM362" s="2"/>
      <c r="FN362" s="2"/>
      <c r="FO362" s="2"/>
      <c r="FP362" s="2"/>
      <c r="FQ362" s="2"/>
      <c r="FR362" s="2"/>
      <c r="FS362" s="2"/>
      <c r="FT362" s="2"/>
      <c r="FU362" s="2"/>
      <c r="FV362" s="2"/>
      <c r="FW362" s="2"/>
      <c r="FX362" s="2"/>
      <c r="FY362" s="2"/>
      <c r="FZ362" s="2"/>
      <c r="GA362" s="2"/>
      <c r="GB362" s="2"/>
      <c r="GC362" s="2"/>
      <c r="GD362" s="2"/>
      <c r="GE362" s="2"/>
      <c r="GF362" s="2"/>
      <c r="GG362" s="2"/>
      <c r="GH362" s="2"/>
      <c r="GI362" s="2"/>
      <c r="GJ362" s="2"/>
      <c r="GK362" s="2"/>
      <c r="GL362" s="2"/>
      <c r="GM362" s="2"/>
      <c r="GN362" s="2"/>
      <c r="GO362" s="2"/>
      <c r="GP362" s="2"/>
      <c r="GQ362" s="2"/>
      <c r="GR362" s="2"/>
      <c r="GS362" s="2"/>
      <c r="GT362" s="2"/>
      <c r="GU362" s="2"/>
      <c r="GV362" s="2"/>
      <c r="GW362" s="2"/>
      <c r="GX362" s="2"/>
      <c r="GY362" s="2"/>
      <c r="GZ362" s="2"/>
      <c r="HA362" s="2"/>
      <c r="HB362" s="2"/>
      <c r="HC362" s="2"/>
      <c r="HD362" s="2"/>
      <c r="HE362" s="2"/>
      <c r="HF362" s="2"/>
      <c r="HG362" s="2"/>
      <c r="HH362" s="2"/>
      <c r="HI362" s="2"/>
      <c r="HJ362" s="2"/>
      <c r="HK362" s="2"/>
      <c r="HL362" s="2"/>
      <c r="HM362" s="2"/>
      <c r="HN362" s="2"/>
      <c r="HO362" s="2"/>
      <c r="HP362" s="2"/>
      <c r="HQ362" s="2"/>
      <c r="HR362" s="2"/>
      <c r="HS362" s="2"/>
      <c r="HT362" s="2"/>
      <c r="HU362" s="2"/>
      <c r="HV362" s="2"/>
      <c r="HW362" s="2"/>
      <c r="HX362" s="2"/>
      <c r="HY362" s="2"/>
      <c r="HZ362" s="2"/>
      <c r="IA362" s="2"/>
      <c r="IB362" s="2"/>
      <c r="IC362" s="2"/>
      <c r="ID362" s="2"/>
      <c r="IE362" s="2"/>
      <c r="IF362" s="2"/>
      <c r="IG362" s="2"/>
      <c r="IH362" s="2"/>
      <c r="II362" s="2"/>
      <c r="IJ362" s="2"/>
      <c r="IK362" s="2"/>
      <c r="IL362" s="2"/>
      <c r="IM362" s="2"/>
    </row>
    <row r="363" spans="1:247" s="3" customFormat="1" ht="15" customHeight="1">
      <c r="A363" s="31" t="s">
        <v>627</v>
      </c>
      <c r="B363" s="26">
        <v>1</v>
      </c>
      <c r="C363" s="31" t="s">
        <v>630</v>
      </c>
      <c r="D363" s="34" t="s">
        <v>631</v>
      </c>
      <c r="E363" s="34">
        <v>86.37</v>
      </c>
      <c r="F363" s="20">
        <f t="shared" si="93"/>
        <v>77.268000000000001</v>
      </c>
      <c r="G363" s="19">
        <f t="shared" ref="G363:G364" si="105">RANK(F363,$F$362:$F$364)</f>
        <v>1</v>
      </c>
      <c r="H363" s="16"/>
      <c r="I363" s="16" t="str">
        <f t="shared" si="94"/>
        <v>及格</v>
      </c>
      <c r="J363" s="16" t="str">
        <f t="shared" si="102"/>
        <v>是</v>
      </c>
      <c r="K363" s="21" t="s">
        <v>672</v>
      </c>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c r="FE363" s="2"/>
      <c r="FF363" s="2"/>
      <c r="FG363" s="2"/>
      <c r="FH363" s="2"/>
      <c r="FI363" s="2"/>
      <c r="FJ363" s="2"/>
      <c r="FK363" s="2"/>
      <c r="FL363" s="2"/>
      <c r="FM363" s="2"/>
      <c r="FN363" s="2"/>
      <c r="FO363" s="2"/>
      <c r="FP363" s="2"/>
      <c r="FQ363" s="2"/>
      <c r="FR363" s="2"/>
      <c r="FS363" s="2"/>
      <c r="FT363" s="2"/>
      <c r="FU363" s="2"/>
      <c r="FV363" s="2"/>
      <c r="FW363" s="2"/>
      <c r="FX363" s="2"/>
      <c r="FY363" s="2"/>
      <c r="FZ363" s="2"/>
      <c r="GA363" s="2"/>
      <c r="GB363" s="2"/>
      <c r="GC363" s="2"/>
      <c r="GD363" s="2"/>
      <c r="GE363" s="2"/>
      <c r="GF363" s="2"/>
      <c r="GG363" s="2"/>
      <c r="GH363" s="2"/>
      <c r="GI363" s="2"/>
      <c r="GJ363" s="2"/>
      <c r="GK363" s="2"/>
      <c r="GL363" s="2"/>
      <c r="GM363" s="2"/>
      <c r="GN363" s="2"/>
      <c r="GO363" s="2"/>
      <c r="GP363" s="2"/>
      <c r="GQ363" s="2"/>
      <c r="GR363" s="2"/>
      <c r="GS363" s="2"/>
      <c r="GT363" s="2"/>
      <c r="GU363" s="2"/>
      <c r="GV363" s="2"/>
      <c r="GW363" s="2"/>
      <c r="GX363" s="2"/>
      <c r="GY363" s="2"/>
      <c r="GZ363" s="2"/>
      <c r="HA363" s="2"/>
      <c r="HB363" s="2"/>
      <c r="HC363" s="2"/>
      <c r="HD363" s="2"/>
      <c r="HE363" s="2"/>
      <c r="HF363" s="2"/>
      <c r="HG363" s="2"/>
      <c r="HH363" s="2"/>
      <c r="HI363" s="2"/>
      <c r="HJ363" s="2"/>
      <c r="HK363" s="2"/>
      <c r="HL363" s="2"/>
      <c r="HM363" s="2"/>
      <c r="HN363" s="2"/>
      <c r="HO363" s="2"/>
      <c r="HP363" s="2"/>
      <c r="HQ363" s="2"/>
      <c r="HR363" s="2"/>
      <c r="HS363" s="2"/>
      <c r="HT363" s="2"/>
      <c r="HU363" s="2"/>
      <c r="HV363" s="2"/>
      <c r="HW363" s="2"/>
      <c r="HX363" s="2"/>
      <c r="HY363" s="2"/>
      <c r="HZ363" s="2"/>
      <c r="IA363" s="2"/>
      <c r="IB363" s="2"/>
      <c r="IC363" s="2"/>
      <c r="ID363" s="2"/>
      <c r="IE363" s="2"/>
      <c r="IF363" s="2"/>
      <c r="IG363" s="2"/>
      <c r="IH363" s="2"/>
      <c r="II363" s="2"/>
      <c r="IJ363" s="2"/>
      <c r="IK363" s="2"/>
      <c r="IL363" s="2"/>
      <c r="IM363" s="2"/>
    </row>
    <row r="364" spans="1:247" s="3" customFormat="1" ht="15" customHeight="1">
      <c r="A364" s="31" t="s">
        <v>627</v>
      </c>
      <c r="B364" s="26">
        <v>1</v>
      </c>
      <c r="C364" s="31" t="s">
        <v>632</v>
      </c>
      <c r="D364" s="32" t="s">
        <v>633</v>
      </c>
      <c r="E364" s="32">
        <v>77.83</v>
      </c>
      <c r="F364" s="20">
        <f t="shared" si="93"/>
        <v>73.792000000000002</v>
      </c>
      <c r="G364" s="19">
        <f t="shared" si="105"/>
        <v>3</v>
      </c>
      <c r="H364" s="16"/>
      <c r="I364" s="16" t="str">
        <f t="shared" si="94"/>
        <v>及格</v>
      </c>
      <c r="J364" s="16" t="str">
        <f t="shared" si="102"/>
        <v/>
      </c>
      <c r="K364" s="21" t="s">
        <v>672</v>
      </c>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c r="FE364" s="2"/>
      <c r="FF364" s="2"/>
      <c r="FG364" s="2"/>
      <c r="FH364" s="2"/>
      <c r="FI364" s="2"/>
      <c r="FJ364" s="2"/>
      <c r="FK364" s="2"/>
      <c r="FL364" s="2"/>
      <c r="FM364" s="2"/>
      <c r="FN364" s="2"/>
      <c r="FO364" s="2"/>
      <c r="FP364" s="2"/>
      <c r="FQ364" s="2"/>
      <c r="FR364" s="2"/>
      <c r="FS364" s="2"/>
      <c r="FT364" s="2"/>
      <c r="FU364" s="2"/>
      <c r="FV364" s="2"/>
      <c r="FW364" s="2"/>
      <c r="FX364" s="2"/>
      <c r="FY364" s="2"/>
      <c r="FZ364" s="2"/>
      <c r="GA364" s="2"/>
      <c r="GB364" s="2"/>
      <c r="GC364" s="2"/>
      <c r="GD364" s="2"/>
      <c r="GE364" s="2"/>
      <c r="GF364" s="2"/>
      <c r="GG364" s="2"/>
      <c r="GH364" s="2"/>
      <c r="GI364" s="2"/>
      <c r="GJ364" s="2"/>
      <c r="GK364" s="2"/>
      <c r="GL364" s="2"/>
      <c r="GM364" s="2"/>
      <c r="GN364" s="2"/>
      <c r="GO364" s="2"/>
      <c r="GP364" s="2"/>
      <c r="GQ364" s="2"/>
      <c r="GR364" s="2"/>
      <c r="GS364" s="2"/>
      <c r="GT364" s="2"/>
      <c r="GU364" s="2"/>
      <c r="GV364" s="2"/>
      <c r="GW364" s="2"/>
      <c r="GX364" s="2"/>
      <c r="GY364" s="2"/>
      <c r="GZ364" s="2"/>
      <c r="HA364" s="2"/>
      <c r="HB364" s="2"/>
      <c r="HC364" s="2"/>
      <c r="HD364" s="2"/>
      <c r="HE364" s="2"/>
      <c r="HF364" s="2"/>
      <c r="HG364" s="2"/>
      <c r="HH364" s="2"/>
      <c r="HI364" s="2"/>
      <c r="HJ364" s="2"/>
      <c r="HK364" s="2"/>
      <c r="HL364" s="2"/>
      <c r="HM364" s="2"/>
      <c r="HN364" s="2"/>
      <c r="HO364" s="2"/>
      <c r="HP364" s="2"/>
      <c r="HQ364" s="2"/>
      <c r="HR364" s="2"/>
      <c r="HS364" s="2"/>
      <c r="HT364" s="2"/>
      <c r="HU364" s="2"/>
      <c r="HV364" s="2"/>
      <c r="HW364" s="2"/>
      <c r="HX364" s="2"/>
      <c r="HY364" s="2"/>
      <c r="HZ364" s="2"/>
      <c r="IA364" s="2"/>
      <c r="IB364" s="2"/>
      <c r="IC364" s="2"/>
      <c r="ID364" s="2"/>
      <c r="IE364" s="2"/>
      <c r="IF364" s="2"/>
      <c r="IG364" s="2"/>
      <c r="IH364" s="2"/>
      <c r="II364" s="2"/>
      <c r="IJ364" s="2"/>
      <c r="IK364" s="2"/>
      <c r="IL364" s="2"/>
      <c r="IM364" s="2"/>
    </row>
    <row r="365" spans="1:247" s="3" customFormat="1" ht="15" customHeight="1">
      <c r="A365" s="33" t="s">
        <v>634</v>
      </c>
      <c r="B365" s="26">
        <v>1</v>
      </c>
      <c r="C365" s="33" t="s">
        <v>635</v>
      </c>
      <c r="D365" s="20" t="s">
        <v>636</v>
      </c>
      <c r="E365" s="20">
        <v>82.11</v>
      </c>
      <c r="F365" s="20">
        <f t="shared" si="93"/>
        <v>77.063999999999993</v>
      </c>
      <c r="G365" s="19">
        <f>RANK(F365,$F$365:$F$367)</f>
        <v>1</v>
      </c>
      <c r="H365" s="16"/>
      <c r="I365" s="16" t="str">
        <f t="shared" si="94"/>
        <v>及格</v>
      </c>
      <c r="J365" s="16" t="str">
        <f t="shared" si="102"/>
        <v>是</v>
      </c>
      <c r="K365" s="21" t="s">
        <v>672</v>
      </c>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c r="FE365" s="2"/>
      <c r="FF365" s="2"/>
      <c r="FG365" s="2"/>
      <c r="FH365" s="2"/>
      <c r="FI365" s="2"/>
      <c r="FJ365" s="2"/>
      <c r="FK365" s="2"/>
      <c r="FL365" s="2"/>
      <c r="FM365" s="2"/>
      <c r="FN365" s="2"/>
      <c r="FO365" s="2"/>
      <c r="FP365" s="2"/>
      <c r="FQ365" s="2"/>
      <c r="FR365" s="2"/>
      <c r="FS365" s="2"/>
      <c r="FT365" s="2"/>
      <c r="FU365" s="2"/>
      <c r="FV365" s="2"/>
      <c r="FW365" s="2"/>
      <c r="FX365" s="2"/>
      <c r="FY365" s="2"/>
      <c r="FZ365" s="2"/>
      <c r="GA365" s="2"/>
      <c r="GB365" s="2"/>
      <c r="GC365" s="2"/>
      <c r="GD365" s="2"/>
      <c r="GE365" s="2"/>
      <c r="GF365" s="2"/>
      <c r="GG365" s="2"/>
      <c r="GH365" s="2"/>
      <c r="GI365" s="2"/>
      <c r="GJ365" s="2"/>
      <c r="GK365" s="2"/>
      <c r="GL365" s="2"/>
      <c r="GM365" s="2"/>
      <c r="GN365" s="2"/>
      <c r="GO365" s="2"/>
      <c r="GP365" s="2"/>
      <c r="GQ365" s="2"/>
      <c r="GR365" s="2"/>
      <c r="GS365" s="2"/>
      <c r="GT365" s="2"/>
      <c r="GU365" s="2"/>
      <c r="GV365" s="2"/>
      <c r="GW365" s="2"/>
      <c r="GX365" s="2"/>
      <c r="GY365" s="2"/>
      <c r="GZ365" s="2"/>
      <c r="HA365" s="2"/>
      <c r="HB365" s="2"/>
      <c r="HC365" s="2"/>
      <c r="HD365" s="2"/>
      <c r="HE365" s="2"/>
      <c r="HF365" s="2"/>
      <c r="HG365" s="2"/>
      <c r="HH365" s="2"/>
      <c r="HI365" s="2"/>
      <c r="HJ365" s="2"/>
      <c r="HK365" s="2"/>
      <c r="HL365" s="2"/>
      <c r="HM365" s="2"/>
      <c r="HN365" s="2"/>
      <c r="HO365" s="2"/>
      <c r="HP365" s="2"/>
      <c r="HQ365" s="2"/>
      <c r="HR365" s="2"/>
      <c r="HS365" s="2"/>
      <c r="HT365" s="2"/>
      <c r="HU365" s="2"/>
      <c r="HV365" s="2"/>
      <c r="HW365" s="2"/>
      <c r="HX365" s="2"/>
      <c r="HY365" s="2"/>
      <c r="HZ365" s="2"/>
      <c r="IA365" s="2"/>
      <c r="IB365" s="2"/>
      <c r="IC365" s="2"/>
      <c r="ID365" s="2"/>
      <c r="IE365" s="2"/>
      <c r="IF365" s="2"/>
      <c r="IG365" s="2"/>
      <c r="IH365" s="2"/>
      <c r="II365" s="2"/>
      <c r="IJ365" s="2"/>
      <c r="IK365" s="2"/>
      <c r="IL365" s="2"/>
      <c r="IM365" s="2"/>
    </row>
    <row r="366" spans="1:247" s="3" customFormat="1" ht="15" customHeight="1">
      <c r="A366" s="33" t="s">
        <v>634</v>
      </c>
      <c r="B366" s="26">
        <v>1</v>
      </c>
      <c r="C366" s="33" t="s">
        <v>637</v>
      </c>
      <c r="D366" s="20" t="s">
        <v>638</v>
      </c>
      <c r="E366" s="20">
        <v>75.8</v>
      </c>
      <c r="F366" s="20">
        <f t="shared" si="93"/>
        <v>69.08</v>
      </c>
      <c r="G366" s="19">
        <f t="shared" ref="G366:G367" si="106">RANK(F366,$F$365:$F$367)</f>
        <v>3</v>
      </c>
      <c r="H366" s="16"/>
      <c r="I366" s="16" t="str">
        <f t="shared" si="94"/>
        <v>及格</v>
      </c>
      <c r="J366" s="16" t="str">
        <f t="shared" si="102"/>
        <v/>
      </c>
      <c r="K366" s="21" t="s">
        <v>672</v>
      </c>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c r="FE366" s="2"/>
      <c r="FF366" s="2"/>
      <c r="FG366" s="2"/>
      <c r="FH366" s="2"/>
      <c r="FI366" s="2"/>
      <c r="FJ366" s="2"/>
      <c r="FK366" s="2"/>
      <c r="FL366" s="2"/>
      <c r="FM366" s="2"/>
      <c r="FN366" s="2"/>
      <c r="FO366" s="2"/>
      <c r="FP366" s="2"/>
      <c r="FQ366" s="2"/>
      <c r="FR366" s="2"/>
      <c r="FS366" s="2"/>
      <c r="FT366" s="2"/>
      <c r="FU366" s="2"/>
      <c r="FV366" s="2"/>
      <c r="FW366" s="2"/>
      <c r="FX366" s="2"/>
      <c r="FY366" s="2"/>
      <c r="FZ366" s="2"/>
      <c r="GA366" s="2"/>
      <c r="GB366" s="2"/>
      <c r="GC366" s="2"/>
      <c r="GD366" s="2"/>
      <c r="GE366" s="2"/>
      <c r="GF366" s="2"/>
      <c r="GG366" s="2"/>
      <c r="GH366" s="2"/>
      <c r="GI366" s="2"/>
      <c r="GJ366" s="2"/>
      <c r="GK366" s="2"/>
      <c r="GL366" s="2"/>
      <c r="GM366" s="2"/>
      <c r="GN366" s="2"/>
      <c r="GO366" s="2"/>
      <c r="GP366" s="2"/>
      <c r="GQ366" s="2"/>
      <c r="GR366" s="2"/>
      <c r="GS366" s="2"/>
      <c r="GT366" s="2"/>
      <c r="GU366" s="2"/>
      <c r="GV366" s="2"/>
      <c r="GW366" s="2"/>
      <c r="GX366" s="2"/>
      <c r="GY366" s="2"/>
      <c r="GZ366" s="2"/>
      <c r="HA366" s="2"/>
      <c r="HB366" s="2"/>
      <c r="HC366" s="2"/>
      <c r="HD366" s="2"/>
      <c r="HE366" s="2"/>
      <c r="HF366" s="2"/>
      <c r="HG366" s="2"/>
      <c r="HH366" s="2"/>
      <c r="HI366" s="2"/>
      <c r="HJ366" s="2"/>
      <c r="HK366" s="2"/>
      <c r="HL366" s="2"/>
      <c r="HM366" s="2"/>
      <c r="HN366" s="2"/>
      <c r="HO366" s="2"/>
      <c r="HP366" s="2"/>
      <c r="HQ366" s="2"/>
      <c r="HR366" s="2"/>
      <c r="HS366" s="2"/>
      <c r="HT366" s="2"/>
      <c r="HU366" s="2"/>
      <c r="HV366" s="2"/>
      <c r="HW366" s="2"/>
      <c r="HX366" s="2"/>
      <c r="HY366" s="2"/>
      <c r="HZ366" s="2"/>
      <c r="IA366" s="2"/>
      <c r="IB366" s="2"/>
      <c r="IC366" s="2"/>
      <c r="ID366" s="2"/>
      <c r="IE366" s="2"/>
      <c r="IF366" s="2"/>
      <c r="IG366" s="2"/>
      <c r="IH366" s="2"/>
      <c r="II366" s="2"/>
      <c r="IJ366" s="2"/>
      <c r="IK366" s="2"/>
      <c r="IL366" s="2"/>
      <c r="IM366" s="2"/>
    </row>
    <row r="367" spans="1:247" s="3" customFormat="1" ht="15" customHeight="1">
      <c r="A367" s="33" t="s">
        <v>634</v>
      </c>
      <c r="B367" s="26">
        <v>1</v>
      </c>
      <c r="C367" s="33" t="s">
        <v>639</v>
      </c>
      <c r="D367" s="20" t="s">
        <v>42</v>
      </c>
      <c r="E367" s="20">
        <v>82.77</v>
      </c>
      <c r="F367" s="20">
        <f t="shared" si="93"/>
        <v>71.628</v>
      </c>
      <c r="G367" s="19">
        <f t="shared" si="106"/>
        <v>2</v>
      </c>
      <c r="H367" s="16"/>
      <c r="I367" s="16" t="str">
        <f t="shared" si="94"/>
        <v>及格</v>
      </c>
      <c r="J367" s="16" t="str">
        <f t="shared" si="102"/>
        <v/>
      </c>
      <c r="K367" s="21" t="s">
        <v>672</v>
      </c>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c r="FE367" s="2"/>
      <c r="FF367" s="2"/>
      <c r="FG367" s="2"/>
      <c r="FH367" s="2"/>
      <c r="FI367" s="2"/>
      <c r="FJ367" s="2"/>
      <c r="FK367" s="2"/>
      <c r="FL367" s="2"/>
      <c r="FM367" s="2"/>
      <c r="FN367" s="2"/>
      <c r="FO367" s="2"/>
      <c r="FP367" s="2"/>
      <c r="FQ367" s="2"/>
      <c r="FR367" s="2"/>
      <c r="FS367" s="2"/>
      <c r="FT367" s="2"/>
      <c r="FU367" s="2"/>
      <c r="FV367" s="2"/>
      <c r="FW367" s="2"/>
      <c r="FX367" s="2"/>
      <c r="FY367" s="2"/>
      <c r="FZ367" s="2"/>
      <c r="GA367" s="2"/>
      <c r="GB367" s="2"/>
      <c r="GC367" s="2"/>
      <c r="GD367" s="2"/>
      <c r="GE367" s="2"/>
      <c r="GF367" s="2"/>
      <c r="GG367" s="2"/>
      <c r="GH367" s="2"/>
      <c r="GI367" s="2"/>
      <c r="GJ367" s="2"/>
      <c r="GK367" s="2"/>
      <c r="GL367" s="2"/>
      <c r="GM367" s="2"/>
      <c r="GN367" s="2"/>
      <c r="GO367" s="2"/>
      <c r="GP367" s="2"/>
      <c r="GQ367" s="2"/>
      <c r="GR367" s="2"/>
      <c r="GS367" s="2"/>
      <c r="GT367" s="2"/>
      <c r="GU367" s="2"/>
      <c r="GV367" s="2"/>
      <c r="GW367" s="2"/>
      <c r="GX367" s="2"/>
      <c r="GY367" s="2"/>
      <c r="GZ367" s="2"/>
      <c r="HA367" s="2"/>
      <c r="HB367" s="2"/>
      <c r="HC367" s="2"/>
      <c r="HD367" s="2"/>
      <c r="HE367" s="2"/>
      <c r="HF367" s="2"/>
      <c r="HG367" s="2"/>
      <c r="HH367" s="2"/>
      <c r="HI367" s="2"/>
      <c r="HJ367" s="2"/>
      <c r="HK367" s="2"/>
      <c r="HL367" s="2"/>
      <c r="HM367" s="2"/>
      <c r="HN367" s="2"/>
      <c r="HO367" s="2"/>
      <c r="HP367" s="2"/>
      <c r="HQ367" s="2"/>
      <c r="HR367" s="2"/>
      <c r="HS367" s="2"/>
      <c r="HT367" s="2"/>
      <c r="HU367" s="2"/>
      <c r="HV367" s="2"/>
      <c r="HW367" s="2"/>
      <c r="HX367" s="2"/>
      <c r="HY367" s="2"/>
      <c r="HZ367" s="2"/>
      <c r="IA367" s="2"/>
      <c r="IB367" s="2"/>
      <c r="IC367" s="2"/>
      <c r="ID367" s="2"/>
      <c r="IE367" s="2"/>
      <c r="IF367" s="2"/>
      <c r="IG367" s="2"/>
      <c r="IH367" s="2"/>
      <c r="II367" s="2"/>
      <c r="IJ367" s="2"/>
      <c r="IK367" s="2"/>
      <c r="IL367" s="2"/>
      <c r="IM367" s="2"/>
    </row>
    <row r="368" spans="1:247" s="3" customFormat="1" ht="15" customHeight="1">
      <c r="A368" s="33" t="s">
        <v>640</v>
      </c>
      <c r="B368" s="26">
        <v>1</v>
      </c>
      <c r="C368" s="33" t="s">
        <v>641</v>
      </c>
      <c r="D368" s="35" t="s">
        <v>642</v>
      </c>
      <c r="E368" s="35">
        <v>81.739999999999995</v>
      </c>
      <c r="F368" s="20">
        <f t="shared" si="93"/>
        <v>74.876000000000005</v>
      </c>
      <c r="G368" s="19">
        <f>RANK(F368,$F$368:$F$370)</f>
        <v>1</v>
      </c>
      <c r="H368" s="16"/>
      <c r="I368" s="16" t="str">
        <f t="shared" si="94"/>
        <v>及格</v>
      </c>
      <c r="J368" s="16" t="str">
        <f t="shared" si="102"/>
        <v>是</v>
      </c>
      <c r="K368" s="21" t="s">
        <v>672</v>
      </c>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c r="FE368" s="2"/>
      <c r="FF368" s="2"/>
      <c r="FG368" s="2"/>
      <c r="FH368" s="2"/>
      <c r="FI368" s="2"/>
      <c r="FJ368" s="2"/>
      <c r="FK368" s="2"/>
      <c r="FL368" s="2"/>
      <c r="FM368" s="2"/>
      <c r="FN368" s="2"/>
      <c r="FO368" s="2"/>
      <c r="FP368" s="2"/>
      <c r="FQ368" s="2"/>
      <c r="FR368" s="2"/>
      <c r="FS368" s="2"/>
      <c r="FT368" s="2"/>
      <c r="FU368" s="2"/>
      <c r="FV368" s="2"/>
      <c r="FW368" s="2"/>
      <c r="FX368" s="2"/>
      <c r="FY368" s="2"/>
      <c r="FZ368" s="2"/>
      <c r="GA368" s="2"/>
      <c r="GB368" s="2"/>
      <c r="GC368" s="2"/>
      <c r="GD368" s="2"/>
      <c r="GE368" s="2"/>
      <c r="GF368" s="2"/>
      <c r="GG368" s="2"/>
      <c r="GH368" s="2"/>
      <c r="GI368" s="2"/>
      <c r="GJ368" s="2"/>
      <c r="GK368" s="2"/>
      <c r="GL368" s="2"/>
      <c r="GM368" s="2"/>
      <c r="GN368" s="2"/>
      <c r="GO368" s="2"/>
      <c r="GP368" s="2"/>
      <c r="GQ368" s="2"/>
      <c r="GR368" s="2"/>
      <c r="GS368" s="2"/>
      <c r="GT368" s="2"/>
      <c r="GU368" s="2"/>
      <c r="GV368" s="2"/>
      <c r="GW368" s="2"/>
      <c r="GX368" s="2"/>
      <c r="GY368" s="2"/>
      <c r="GZ368" s="2"/>
      <c r="HA368" s="2"/>
      <c r="HB368" s="2"/>
      <c r="HC368" s="2"/>
      <c r="HD368" s="2"/>
      <c r="HE368" s="2"/>
      <c r="HF368" s="2"/>
      <c r="HG368" s="2"/>
      <c r="HH368" s="2"/>
      <c r="HI368" s="2"/>
      <c r="HJ368" s="2"/>
      <c r="HK368" s="2"/>
      <c r="HL368" s="2"/>
      <c r="HM368" s="2"/>
      <c r="HN368" s="2"/>
      <c r="HO368" s="2"/>
      <c r="HP368" s="2"/>
      <c r="HQ368" s="2"/>
      <c r="HR368" s="2"/>
      <c r="HS368" s="2"/>
      <c r="HT368" s="2"/>
      <c r="HU368" s="2"/>
      <c r="HV368" s="2"/>
      <c r="HW368" s="2"/>
      <c r="HX368" s="2"/>
      <c r="HY368" s="2"/>
      <c r="HZ368" s="2"/>
      <c r="IA368" s="2"/>
      <c r="IB368" s="2"/>
      <c r="IC368" s="2"/>
      <c r="ID368" s="2"/>
      <c r="IE368" s="2"/>
      <c r="IF368" s="2"/>
      <c r="IG368" s="2"/>
      <c r="IH368" s="2"/>
      <c r="II368" s="2"/>
      <c r="IJ368" s="2"/>
      <c r="IK368" s="2"/>
      <c r="IL368" s="2"/>
      <c r="IM368" s="2"/>
    </row>
    <row r="369" spans="1:247" s="3" customFormat="1" ht="15" customHeight="1">
      <c r="A369" s="33" t="s">
        <v>640</v>
      </c>
      <c r="B369" s="26">
        <v>1</v>
      </c>
      <c r="C369" s="33" t="s">
        <v>643</v>
      </c>
      <c r="D369" s="35" t="s">
        <v>644</v>
      </c>
      <c r="E369" s="35">
        <v>81.430000000000007</v>
      </c>
      <c r="F369" s="20">
        <f t="shared" si="93"/>
        <v>73.551999999999992</v>
      </c>
      <c r="G369" s="19">
        <f t="shared" ref="G369:G370" si="107">RANK(F369,$F$368:$F$370)</f>
        <v>2</v>
      </c>
      <c r="H369" s="16"/>
      <c r="I369" s="16" t="str">
        <f t="shared" si="94"/>
        <v>及格</v>
      </c>
      <c r="J369" s="16" t="str">
        <f t="shared" si="102"/>
        <v/>
      </c>
      <c r="K369" s="21" t="s">
        <v>672</v>
      </c>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c r="FE369" s="2"/>
      <c r="FF369" s="2"/>
      <c r="FG369" s="2"/>
      <c r="FH369" s="2"/>
      <c r="FI369" s="2"/>
      <c r="FJ369" s="2"/>
      <c r="FK369" s="2"/>
      <c r="FL369" s="2"/>
      <c r="FM369" s="2"/>
      <c r="FN369" s="2"/>
      <c r="FO369" s="2"/>
      <c r="FP369" s="2"/>
      <c r="FQ369" s="2"/>
      <c r="FR369" s="2"/>
      <c r="FS369" s="2"/>
      <c r="FT369" s="2"/>
      <c r="FU369" s="2"/>
      <c r="FV369" s="2"/>
      <c r="FW369" s="2"/>
      <c r="FX369" s="2"/>
      <c r="FY369" s="2"/>
      <c r="FZ369" s="2"/>
      <c r="GA369" s="2"/>
      <c r="GB369" s="2"/>
      <c r="GC369" s="2"/>
      <c r="GD369" s="2"/>
      <c r="GE369" s="2"/>
      <c r="GF369" s="2"/>
      <c r="GG369" s="2"/>
      <c r="GH369" s="2"/>
      <c r="GI369" s="2"/>
      <c r="GJ369" s="2"/>
      <c r="GK369" s="2"/>
      <c r="GL369" s="2"/>
      <c r="GM369" s="2"/>
      <c r="GN369" s="2"/>
      <c r="GO369" s="2"/>
      <c r="GP369" s="2"/>
      <c r="GQ369" s="2"/>
      <c r="GR369" s="2"/>
      <c r="GS369" s="2"/>
      <c r="GT369" s="2"/>
      <c r="GU369" s="2"/>
      <c r="GV369" s="2"/>
      <c r="GW369" s="2"/>
      <c r="GX369" s="2"/>
      <c r="GY369" s="2"/>
      <c r="GZ369" s="2"/>
      <c r="HA369" s="2"/>
      <c r="HB369" s="2"/>
      <c r="HC369" s="2"/>
      <c r="HD369" s="2"/>
      <c r="HE369" s="2"/>
      <c r="HF369" s="2"/>
      <c r="HG369" s="2"/>
      <c r="HH369" s="2"/>
      <c r="HI369" s="2"/>
      <c r="HJ369" s="2"/>
      <c r="HK369" s="2"/>
      <c r="HL369" s="2"/>
      <c r="HM369" s="2"/>
      <c r="HN369" s="2"/>
      <c r="HO369" s="2"/>
      <c r="HP369" s="2"/>
      <c r="HQ369" s="2"/>
      <c r="HR369" s="2"/>
      <c r="HS369" s="2"/>
      <c r="HT369" s="2"/>
      <c r="HU369" s="2"/>
      <c r="HV369" s="2"/>
      <c r="HW369" s="2"/>
      <c r="HX369" s="2"/>
      <c r="HY369" s="2"/>
      <c r="HZ369" s="2"/>
      <c r="IA369" s="2"/>
      <c r="IB369" s="2"/>
      <c r="IC369" s="2"/>
      <c r="ID369" s="2"/>
      <c r="IE369" s="2"/>
      <c r="IF369" s="2"/>
      <c r="IG369" s="2"/>
      <c r="IH369" s="2"/>
      <c r="II369" s="2"/>
      <c r="IJ369" s="2"/>
      <c r="IK369" s="2"/>
      <c r="IL369" s="2"/>
      <c r="IM369" s="2"/>
    </row>
    <row r="370" spans="1:247" s="3" customFormat="1" ht="15" customHeight="1">
      <c r="A370" s="33" t="s">
        <v>640</v>
      </c>
      <c r="B370" s="26">
        <v>1</v>
      </c>
      <c r="C370" s="33" t="s">
        <v>645</v>
      </c>
      <c r="D370" s="32" t="s">
        <v>646</v>
      </c>
      <c r="E370" s="32">
        <v>67.540000000000006</v>
      </c>
      <c r="F370" s="20">
        <f t="shared" si="93"/>
        <v>58.996000000000002</v>
      </c>
      <c r="G370" s="19">
        <f t="shared" si="107"/>
        <v>3</v>
      </c>
      <c r="H370" s="16"/>
      <c r="I370" s="16" t="str">
        <f t="shared" si="94"/>
        <v>及格</v>
      </c>
      <c r="J370" s="16" t="str">
        <f t="shared" si="102"/>
        <v/>
      </c>
      <c r="K370" s="21" t="s">
        <v>672</v>
      </c>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c r="FE370" s="2"/>
      <c r="FF370" s="2"/>
      <c r="FG370" s="2"/>
      <c r="FH370" s="2"/>
      <c r="FI370" s="2"/>
      <c r="FJ370" s="2"/>
      <c r="FK370" s="2"/>
      <c r="FL370" s="2"/>
      <c r="FM370" s="2"/>
      <c r="FN370" s="2"/>
      <c r="FO370" s="2"/>
      <c r="FP370" s="2"/>
      <c r="FQ370" s="2"/>
      <c r="FR370" s="2"/>
      <c r="FS370" s="2"/>
      <c r="FT370" s="2"/>
      <c r="FU370" s="2"/>
      <c r="FV370" s="2"/>
      <c r="FW370" s="2"/>
      <c r="FX370" s="2"/>
      <c r="FY370" s="2"/>
      <c r="FZ370" s="2"/>
      <c r="GA370" s="2"/>
      <c r="GB370" s="2"/>
      <c r="GC370" s="2"/>
      <c r="GD370" s="2"/>
      <c r="GE370" s="2"/>
      <c r="GF370" s="2"/>
      <c r="GG370" s="2"/>
      <c r="GH370" s="2"/>
      <c r="GI370" s="2"/>
      <c r="GJ370" s="2"/>
      <c r="GK370" s="2"/>
      <c r="GL370" s="2"/>
      <c r="GM370" s="2"/>
      <c r="GN370" s="2"/>
      <c r="GO370" s="2"/>
      <c r="GP370" s="2"/>
      <c r="GQ370" s="2"/>
      <c r="GR370" s="2"/>
      <c r="GS370" s="2"/>
      <c r="GT370" s="2"/>
      <c r="GU370" s="2"/>
      <c r="GV370" s="2"/>
      <c r="GW370" s="2"/>
      <c r="GX370" s="2"/>
      <c r="GY370" s="2"/>
      <c r="GZ370" s="2"/>
      <c r="HA370" s="2"/>
      <c r="HB370" s="2"/>
      <c r="HC370" s="2"/>
      <c r="HD370" s="2"/>
      <c r="HE370" s="2"/>
      <c r="HF370" s="2"/>
      <c r="HG370" s="2"/>
      <c r="HH370" s="2"/>
      <c r="HI370" s="2"/>
      <c r="HJ370" s="2"/>
      <c r="HK370" s="2"/>
      <c r="HL370" s="2"/>
      <c r="HM370" s="2"/>
      <c r="HN370" s="2"/>
      <c r="HO370" s="2"/>
      <c r="HP370" s="2"/>
      <c r="HQ370" s="2"/>
      <c r="HR370" s="2"/>
      <c r="HS370" s="2"/>
      <c r="HT370" s="2"/>
      <c r="HU370" s="2"/>
      <c r="HV370" s="2"/>
      <c r="HW370" s="2"/>
      <c r="HX370" s="2"/>
      <c r="HY370" s="2"/>
      <c r="HZ370" s="2"/>
      <c r="IA370" s="2"/>
      <c r="IB370" s="2"/>
      <c r="IC370" s="2"/>
      <c r="ID370" s="2"/>
      <c r="IE370" s="2"/>
      <c r="IF370" s="2"/>
      <c r="IG370" s="2"/>
      <c r="IH370" s="2"/>
      <c r="II370" s="2"/>
      <c r="IJ370" s="2"/>
      <c r="IK370" s="2"/>
      <c r="IL370" s="2"/>
      <c r="IM370" s="2"/>
    </row>
    <row r="371" spans="1:247" s="3" customFormat="1" ht="15" customHeight="1">
      <c r="A371" s="33" t="s">
        <v>647</v>
      </c>
      <c r="B371" s="26">
        <v>1</v>
      </c>
      <c r="C371" s="33" t="s">
        <v>648</v>
      </c>
      <c r="D371" s="35" t="s">
        <v>649</v>
      </c>
      <c r="E371" s="35">
        <v>79.31</v>
      </c>
      <c r="F371" s="20">
        <f t="shared" si="93"/>
        <v>71.503999999999991</v>
      </c>
      <c r="G371" s="19">
        <f>RANK(F371,$F$371:$F$373)</f>
        <v>1</v>
      </c>
      <c r="H371" s="16"/>
      <c r="I371" s="16" t="str">
        <f t="shared" si="94"/>
        <v>及格</v>
      </c>
      <c r="J371" s="16" t="str">
        <f t="shared" si="102"/>
        <v>是</v>
      </c>
      <c r="K371" s="21" t="s">
        <v>672</v>
      </c>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c r="FE371" s="2"/>
      <c r="FF371" s="2"/>
      <c r="FG371" s="2"/>
      <c r="FH371" s="2"/>
      <c r="FI371" s="2"/>
      <c r="FJ371" s="2"/>
      <c r="FK371" s="2"/>
      <c r="FL371" s="2"/>
      <c r="FM371" s="2"/>
      <c r="FN371" s="2"/>
      <c r="FO371" s="2"/>
      <c r="FP371" s="2"/>
      <c r="FQ371" s="2"/>
      <c r="FR371" s="2"/>
      <c r="FS371" s="2"/>
      <c r="FT371" s="2"/>
      <c r="FU371" s="2"/>
      <c r="FV371" s="2"/>
      <c r="FW371" s="2"/>
      <c r="FX371" s="2"/>
      <c r="FY371" s="2"/>
      <c r="FZ371" s="2"/>
      <c r="GA371" s="2"/>
      <c r="GB371" s="2"/>
      <c r="GC371" s="2"/>
      <c r="GD371" s="2"/>
      <c r="GE371" s="2"/>
      <c r="GF371" s="2"/>
      <c r="GG371" s="2"/>
      <c r="GH371" s="2"/>
      <c r="GI371" s="2"/>
      <c r="GJ371" s="2"/>
      <c r="GK371" s="2"/>
      <c r="GL371" s="2"/>
      <c r="GM371" s="2"/>
      <c r="GN371" s="2"/>
      <c r="GO371" s="2"/>
      <c r="GP371" s="2"/>
      <c r="GQ371" s="2"/>
      <c r="GR371" s="2"/>
      <c r="GS371" s="2"/>
      <c r="GT371" s="2"/>
      <c r="GU371" s="2"/>
      <c r="GV371" s="2"/>
      <c r="GW371" s="2"/>
      <c r="GX371" s="2"/>
      <c r="GY371" s="2"/>
      <c r="GZ371" s="2"/>
      <c r="HA371" s="2"/>
      <c r="HB371" s="2"/>
      <c r="HC371" s="2"/>
      <c r="HD371" s="2"/>
      <c r="HE371" s="2"/>
      <c r="HF371" s="2"/>
      <c r="HG371" s="2"/>
      <c r="HH371" s="2"/>
      <c r="HI371" s="2"/>
      <c r="HJ371" s="2"/>
      <c r="HK371" s="2"/>
      <c r="HL371" s="2"/>
      <c r="HM371" s="2"/>
      <c r="HN371" s="2"/>
      <c r="HO371" s="2"/>
      <c r="HP371" s="2"/>
      <c r="HQ371" s="2"/>
      <c r="HR371" s="2"/>
      <c r="HS371" s="2"/>
      <c r="HT371" s="2"/>
      <c r="HU371" s="2"/>
      <c r="HV371" s="2"/>
      <c r="HW371" s="2"/>
      <c r="HX371" s="2"/>
      <c r="HY371" s="2"/>
      <c r="HZ371" s="2"/>
      <c r="IA371" s="2"/>
      <c r="IB371" s="2"/>
      <c r="IC371" s="2"/>
      <c r="ID371" s="2"/>
      <c r="IE371" s="2"/>
      <c r="IF371" s="2"/>
      <c r="IG371" s="2"/>
      <c r="IH371" s="2"/>
      <c r="II371" s="2"/>
      <c r="IJ371" s="2"/>
      <c r="IK371" s="2"/>
      <c r="IL371" s="2"/>
      <c r="IM371" s="2"/>
    </row>
    <row r="372" spans="1:247" s="3" customFormat="1" ht="15" customHeight="1">
      <c r="A372" s="33" t="s">
        <v>647</v>
      </c>
      <c r="B372" s="26">
        <v>1</v>
      </c>
      <c r="C372" s="33" t="s">
        <v>650</v>
      </c>
      <c r="D372" s="35" t="s">
        <v>651</v>
      </c>
      <c r="E372" s="35">
        <v>74.489999999999995</v>
      </c>
      <c r="F372" s="20">
        <f t="shared" si="93"/>
        <v>67.475999999999999</v>
      </c>
      <c r="G372" s="19">
        <f t="shared" ref="G372:G373" si="108">RANK(F372,$F$371:$F$373)</f>
        <v>3</v>
      </c>
      <c r="H372" s="16"/>
      <c r="I372" s="16" t="str">
        <f t="shared" si="94"/>
        <v>及格</v>
      </c>
      <c r="J372" s="16" t="str">
        <f t="shared" si="102"/>
        <v/>
      </c>
      <c r="K372" s="21" t="s">
        <v>672</v>
      </c>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c r="FE372" s="2"/>
      <c r="FF372" s="2"/>
      <c r="FG372" s="2"/>
      <c r="FH372" s="2"/>
      <c r="FI372" s="2"/>
      <c r="FJ372" s="2"/>
      <c r="FK372" s="2"/>
      <c r="FL372" s="2"/>
      <c r="FM372" s="2"/>
      <c r="FN372" s="2"/>
      <c r="FO372" s="2"/>
      <c r="FP372" s="2"/>
      <c r="FQ372" s="2"/>
      <c r="FR372" s="2"/>
      <c r="FS372" s="2"/>
      <c r="FT372" s="2"/>
      <c r="FU372" s="2"/>
      <c r="FV372" s="2"/>
      <c r="FW372" s="2"/>
      <c r="FX372" s="2"/>
      <c r="FY372" s="2"/>
      <c r="FZ372" s="2"/>
      <c r="GA372" s="2"/>
      <c r="GB372" s="2"/>
      <c r="GC372" s="2"/>
      <c r="GD372" s="2"/>
      <c r="GE372" s="2"/>
      <c r="GF372" s="2"/>
      <c r="GG372" s="2"/>
      <c r="GH372" s="2"/>
      <c r="GI372" s="2"/>
      <c r="GJ372" s="2"/>
      <c r="GK372" s="2"/>
      <c r="GL372" s="2"/>
      <c r="GM372" s="2"/>
      <c r="GN372" s="2"/>
      <c r="GO372" s="2"/>
      <c r="GP372" s="2"/>
      <c r="GQ372" s="2"/>
      <c r="GR372" s="2"/>
      <c r="GS372" s="2"/>
      <c r="GT372" s="2"/>
      <c r="GU372" s="2"/>
      <c r="GV372" s="2"/>
      <c r="GW372" s="2"/>
      <c r="GX372" s="2"/>
      <c r="GY372" s="2"/>
      <c r="GZ372" s="2"/>
      <c r="HA372" s="2"/>
      <c r="HB372" s="2"/>
      <c r="HC372" s="2"/>
      <c r="HD372" s="2"/>
      <c r="HE372" s="2"/>
      <c r="HF372" s="2"/>
      <c r="HG372" s="2"/>
      <c r="HH372" s="2"/>
      <c r="HI372" s="2"/>
      <c r="HJ372" s="2"/>
      <c r="HK372" s="2"/>
      <c r="HL372" s="2"/>
      <c r="HM372" s="2"/>
      <c r="HN372" s="2"/>
      <c r="HO372" s="2"/>
      <c r="HP372" s="2"/>
      <c r="HQ372" s="2"/>
      <c r="HR372" s="2"/>
      <c r="HS372" s="2"/>
      <c r="HT372" s="2"/>
      <c r="HU372" s="2"/>
      <c r="HV372" s="2"/>
      <c r="HW372" s="2"/>
      <c r="HX372" s="2"/>
      <c r="HY372" s="2"/>
      <c r="HZ372" s="2"/>
      <c r="IA372" s="2"/>
      <c r="IB372" s="2"/>
      <c r="IC372" s="2"/>
      <c r="ID372" s="2"/>
      <c r="IE372" s="2"/>
      <c r="IF372" s="2"/>
      <c r="IG372" s="2"/>
      <c r="IH372" s="2"/>
      <c r="II372" s="2"/>
      <c r="IJ372" s="2"/>
      <c r="IK372" s="2"/>
      <c r="IL372" s="2"/>
      <c r="IM372" s="2"/>
    </row>
    <row r="373" spans="1:247" s="3" customFormat="1" ht="15" customHeight="1">
      <c r="A373" s="33" t="s">
        <v>647</v>
      </c>
      <c r="B373" s="26">
        <v>1</v>
      </c>
      <c r="C373" s="33" t="s">
        <v>652</v>
      </c>
      <c r="D373" s="32" t="s">
        <v>653</v>
      </c>
      <c r="E373" s="32">
        <v>82.97</v>
      </c>
      <c r="F373" s="20">
        <f t="shared" si="93"/>
        <v>70.807999999999993</v>
      </c>
      <c r="G373" s="19">
        <f t="shared" si="108"/>
        <v>2</v>
      </c>
      <c r="H373" s="16"/>
      <c r="I373" s="16" t="str">
        <f t="shared" si="94"/>
        <v>及格</v>
      </c>
      <c r="J373" s="16" t="str">
        <f t="shared" si="102"/>
        <v/>
      </c>
      <c r="K373" s="21" t="s">
        <v>672</v>
      </c>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c r="FE373" s="2"/>
      <c r="FF373" s="2"/>
      <c r="FG373" s="2"/>
      <c r="FH373" s="2"/>
      <c r="FI373" s="2"/>
      <c r="FJ373" s="2"/>
      <c r="FK373" s="2"/>
      <c r="FL373" s="2"/>
      <c r="FM373" s="2"/>
      <c r="FN373" s="2"/>
      <c r="FO373" s="2"/>
      <c r="FP373" s="2"/>
      <c r="FQ373" s="2"/>
      <c r="FR373" s="2"/>
      <c r="FS373" s="2"/>
      <c r="FT373" s="2"/>
      <c r="FU373" s="2"/>
      <c r="FV373" s="2"/>
      <c r="FW373" s="2"/>
      <c r="FX373" s="2"/>
      <c r="FY373" s="2"/>
      <c r="FZ373" s="2"/>
      <c r="GA373" s="2"/>
      <c r="GB373" s="2"/>
      <c r="GC373" s="2"/>
      <c r="GD373" s="2"/>
      <c r="GE373" s="2"/>
      <c r="GF373" s="2"/>
      <c r="GG373" s="2"/>
      <c r="GH373" s="2"/>
      <c r="GI373" s="2"/>
      <c r="GJ373" s="2"/>
      <c r="GK373" s="2"/>
      <c r="GL373" s="2"/>
      <c r="GM373" s="2"/>
      <c r="GN373" s="2"/>
      <c r="GO373" s="2"/>
      <c r="GP373" s="2"/>
      <c r="GQ373" s="2"/>
      <c r="GR373" s="2"/>
      <c r="GS373" s="2"/>
      <c r="GT373" s="2"/>
      <c r="GU373" s="2"/>
      <c r="GV373" s="2"/>
      <c r="GW373" s="2"/>
      <c r="GX373" s="2"/>
      <c r="GY373" s="2"/>
      <c r="GZ373" s="2"/>
      <c r="HA373" s="2"/>
      <c r="HB373" s="2"/>
      <c r="HC373" s="2"/>
      <c r="HD373" s="2"/>
      <c r="HE373" s="2"/>
      <c r="HF373" s="2"/>
      <c r="HG373" s="2"/>
      <c r="HH373" s="2"/>
      <c r="HI373" s="2"/>
      <c r="HJ373" s="2"/>
      <c r="HK373" s="2"/>
      <c r="HL373" s="2"/>
      <c r="HM373" s="2"/>
      <c r="HN373" s="2"/>
      <c r="HO373" s="2"/>
      <c r="HP373" s="2"/>
      <c r="HQ373" s="2"/>
      <c r="HR373" s="2"/>
      <c r="HS373" s="2"/>
      <c r="HT373" s="2"/>
      <c r="HU373" s="2"/>
      <c r="HV373" s="2"/>
      <c r="HW373" s="2"/>
      <c r="HX373" s="2"/>
      <c r="HY373" s="2"/>
      <c r="HZ373" s="2"/>
      <c r="IA373" s="2"/>
      <c r="IB373" s="2"/>
      <c r="IC373" s="2"/>
      <c r="ID373" s="2"/>
      <c r="IE373" s="2"/>
      <c r="IF373" s="2"/>
      <c r="IG373" s="2"/>
      <c r="IH373" s="2"/>
      <c r="II373" s="2"/>
      <c r="IJ373" s="2"/>
      <c r="IK373" s="2"/>
      <c r="IL373" s="2"/>
      <c r="IM373" s="2"/>
    </row>
    <row r="374" spans="1:247" s="3" customFormat="1" ht="15" customHeight="1">
      <c r="A374" s="33" t="s">
        <v>654</v>
      </c>
      <c r="B374" s="26">
        <v>1</v>
      </c>
      <c r="C374" s="33" t="s">
        <v>655</v>
      </c>
      <c r="D374" s="35" t="s">
        <v>656</v>
      </c>
      <c r="E374" s="35">
        <v>85.8</v>
      </c>
      <c r="F374" s="20">
        <f t="shared" si="93"/>
        <v>70.86</v>
      </c>
      <c r="G374" s="19">
        <f>RANK(F374,$F$374:$F$374)</f>
        <v>1</v>
      </c>
      <c r="H374" s="16"/>
      <c r="I374" s="16" t="str">
        <f t="shared" si="94"/>
        <v>及格</v>
      </c>
      <c r="J374" s="16" t="str">
        <f t="shared" si="102"/>
        <v>是</v>
      </c>
      <c r="K374" s="21" t="s">
        <v>672</v>
      </c>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c r="FE374" s="2"/>
      <c r="FF374" s="2"/>
      <c r="FG374" s="2"/>
      <c r="FH374" s="2"/>
      <c r="FI374" s="2"/>
      <c r="FJ374" s="2"/>
      <c r="FK374" s="2"/>
      <c r="FL374" s="2"/>
      <c r="FM374" s="2"/>
      <c r="FN374" s="2"/>
      <c r="FO374" s="2"/>
      <c r="FP374" s="2"/>
      <c r="FQ374" s="2"/>
      <c r="FR374" s="2"/>
      <c r="FS374" s="2"/>
      <c r="FT374" s="2"/>
      <c r="FU374" s="2"/>
      <c r="FV374" s="2"/>
      <c r="FW374" s="2"/>
      <c r="FX374" s="2"/>
      <c r="FY374" s="2"/>
      <c r="FZ374" s="2"/>
      <c r="GA374" s="2"/>
      <c r="GB374" s="2"/>
      <c r="GC374" s="2"/>
      <c r="GD374" s="2"/>
      <c r="GE374" s="2"/>
      <c r="GF374" s="2"/>
      <c r="GG374" s="2"/>
      <c r="GH374" s="2"/>
      <c r="GI374" s="2"/>
      <c r="GJ374" s="2"/>
      <c r="GK374" s="2"/>
      <c r="GL374" s="2"/>
      <c r="GM374" s="2"/>
      <c r="GN374" s="2"/>
      <c r="GO374" s="2"/>
      <c r="GP374" s="2"/>
      <c r="GQ374" s="2"/>
      <c r="GR374" s="2"/>
      <c r="GS374" s="2"/>
      <c r="GT374" s="2"/>
      <c r="GU374" s="2"/>
      <c r="GV374" s="2"/>
      <c r="GW374" s="2"/>
      <c r="GX374" s="2"/>
      <c r="GY374" s="2"/>
      <c r="GZ374" s="2"/>
      <c r="HA374" s="2"/>
      <c r="HB374" s="2"/>
      <c r="HC374" s="2"/>
      <c r="HD374" s="2"/>
      <c r="HE374" s="2"/>
      <c r="HF374" s="2"/>
      <c r="HG374" s="2"/>
      <c r="HH374" s="2"/>
      <c r="HI374" s="2"/>
      <c r="HJ374" s="2"/>
      <c r="HK374" s="2"/>
      <c r="HL374" s="2"/>
      <c r="HM374" s="2"/>
      <c r="HN374" s="2"/>
      <c r="HO374" s="2"/>
      <c r="HP374" s="2"/>
      <c r="HQ374" s="2"/>
      <c r="HR374" s="2"/>
      <c r="HS374" s="2"/>
      <c r="HT374" s="2"/>
      <c r="HU374" s="2"/>
      <c r="HV374" s="2"/>
      <c r="HW374" s="2"/>
      <c r="HX374" s="2"/>
      <c r="HY374" s="2"/>
      <c r="HZ374" s="2"/>
      <c r="IA374" s="2"/>
      <c r="IB374" s="2"/>
      <c r="IC374" s="2"/>
      <c r="ID374" s="2"/>
      <c r="IE374" s="2"/>
      <c r="IF374" s="2"/>
      <c r="IG374" s="2"/>
      <c r="IH374" s="2"/>
      <c r="II374" s="2"/>
      <c r="IJ374" s="2"/>
      <c r="IK374" s="2"/>
      <c r="IL374" s="2"/>
      <c r="IM374" s="2"/>
    </row>
  </sheetData>
  <sortState ref="A3:IM14">
    <sortCondition descending="1" ref="F3:F14"/>
  </sortState>
  <mergeCells count="1">
    <mergeCell ref="A1:J1"/>
  </mergeCells>
  <phoneticPr fontId="19" type="noConversion"/>
  <printOptions horizontalCentered="1"/>
  <pageMargins left="0.74803149606299213" right="0.74803149606299213" top="0.98425196850393704" bottom="0.98425196850393704" header="0.51181102362204722" footer="0.51181102362204722"/>
  <pageSetup paperSize="9" scale="91" firstPageNumber="4294963191" fitToHeight="0" orientation="portrait" errors="NA" r:id="rId1"/>
  <headerFooter alignWithMargins="0">
    <oddFooter>第 &amp;P 页，共 &amp;N 页</oddFooter>
  </headerFooter>
</worksheet>
</file>

<file path=xl/worksheets/sheet2.xml><?xml version="1.0" encoding="utf-8"?>
<worksheet xmlns="http://schemas.openxmlformats.org/spreadsheetml/2006/main" xmlns:r="http://schemas.openxmlformats.org/officeDocument/2006/relationships">
  <sheetPr enableFormatConditionsCalculation="0">
    <tabColor indexed="10"/>
  </sheetPr>
  <dimension ref="B1:IE21"/>
  <sheetViews>
    <sheetView workbookViewId="0">
      <selection activeCell="L12" sqref="L12"/>
    </sheetView>
  </sheetViews>
  <sheetFormatPr defaultRowHeight="14.25"/>
  <cols>
    <col min="1" max="1" width="3" style="36" customWidth="1"/>
    <col min="2" max="2" width="16" style="41" customWidth="1"/>
    <col min="3" max="3" width="12.125" style="41" customWidth="1"/>
    <col min="4" max="4" width="20.875" style="43" customWidth="1"/>
    <col min="5" max="5" width="10.875" style="41" customWidth="1"/>
    <col min="6" max="7" width="9" style="41"/>
    <col min="8" max="8" width="10.875" style="41" customWidth="1"/>
    <col min="9" max="239" width="9" style="41"/>
    <col min="240" max="16384" width="9" style="36"/>
  </cols>
  <sheetData>
    <row r="1" spans="2:239" ht="43.5" customHeight="1">
      <c r="B1" s="44" t="s">
        <v>678</v>
      </c>
      <c r="C1" s="44"/>
      <c r="D1" s="44"/>
      <c r="E1" s="44"/>
      <c r="F1" s="44"/>
      <c r="G1" s="44"/>
      <c r="H1" s="44"/>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36"/>
      <c r="FR1" s="36"/>
      <c r="FS1" s="36"/>
      <c r="FT1" s="36"/>
      <c r="FU1" s="36"/>
      <c r="FV1" s="36"/>
      <c r="FW1" s="36"/>
      <c r="FX1" s="36"/>
      <c r="FY1" s="36"/>
      <c r="FZ1" s="36"/>
      <c r="GA1" s="36"/>
      <c r="GB1" s="36"/>
      <c r="GC1" s="36"/>
      <c r="GD1" s="36"/>
      <c r="GE1" s="36"/>
      <c r="GF1" s="36"/>
      <c r="GG1" s="36"/>
      <c r="GH1" s="36"/>
      <c r="GI1" s="36"/>
      <c r="GJ1" s="36"/>
      <c r="GK1" s="36"/>
      <c r="GL1" s="36"/>
      <c r="GM1" s="36"/>
      <c r="GN1" s="36"/>
      <c r="GO1" s="36"/>
      <c r="GP1" s="36"/>
      <c r="GQ1" s="36"/>
      <c r="GR1" s="36"/>
      <c r="GS1" s="36"/>
      <c r="GT1" s="36"/>
      <c r="GU1" s="36"/>
      <c r="GV1" s="36"/>
      <c r="GW1" s="36"/>
      <c r="GX1" s="36"/>
      <c r="GY1" s="36"/>
      <c r="GZ1" s="36"/>
      <c r="HA1" s="36"/>
      <c r="HB1" s="36"/>
      <c r="HC1" s="36"/>
      <c r="HD1" s="36"/>
      <c r="HE1" s="36"/>
      <c r="HF1" s="36"/>
      <c r="HG1" s="36"/>
      <c r="HH1" s="36"/>
      <c r="HI1" s="36"/>
      <c r="HJ1" s="36"/>
      <c r="HK1" s="36"/>
      <c r="HL1" s="36"/>
      <c r="HM1" s="36"/>
      <c r="HN1" s="36"/>
      <c r="HO1" s="36"/>
      <c r="HP1" s="36"/>
      <c r="HQ1" s="36"/>
      <c r="HR1" s="36"/>
      <c r="HS1" s="36"/>
      <c r="HT1" s="36"/>
      <c r="HU1" s="36"/>
      <c r="HV1" s="36"/>
      <c r="HW1" s="36"/>
      <c r="HX1" s="36"/>
      <c r="HY1" s="36"/>
      <c r="HZ1" s="36"/>
      <c r="IA1" s="36"/>
      <c r="IB1" s="36"/>
      <c r="IC1" s="36"/>
      <c r="ID1" s="36"/>
      <c r="IE1" s="36"/>
    </row>
    <row r="2" spans="2:239" ht="15" customHeight="1">
      <c r="B2" s="37" t="s">
        <v>0</v>
      </c>
      <c r="C2" s="37" t="s">
        <v>1</v>
      </c>
      <c r="D2" s="37" t="s">
        <v>2</v>
      </c>
      <c r="E2" s="37" t="s">
        <v>658</v>
      </c>
      <c r="F2" s="38" t="s">
        <v>660</v>
      </c>
      <c r="G2" s="38" t="s">
        <v>666</v>
      </c>
      <c r="H2" s="38" t="s">
        <v>667</v>
      </c>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c r="FJ2" s="36"/>
      <c r="FK2" s="36"/>
      <c r="FL2" s="36"/>
      <c r="FM2" s="36"/>
      <c r="FN2" s="36"/>
      <c r="FO2" s="36"/>
      <c r="FP2" s="36"/>
      <c r="FQ2" s="36"/>
      <c r="FR2" s="36"/>
      <c r="FS2" s="36"/>
      <c r="FT2" s="36"/>
      <c r="FU2" s="36"/>
      <c r="FV2" s="36"/>
      <c r="FW2" s="36"/>
      <c r="FX2" s="36"/>
      <c r="FY2" s="36"/>
      <c r="FZ2" s="36"/>
      <c r="GA2" s="36"/>
      <c r="GB2" s="36"/>
      <c r="GC2" s="36"/>
      <c r="GD2" s="36"/>
      <c r="GE2" s="36"/>
      <c r="GF2" s="36"/>
      <c r="GG2" s="36"/>
      <c r="GH2" s="36"/>
      <c r="GI2" s="36"/>
      <c r="GJ2" s="36"/>
      <c r="GK2" s="36"/>
      <c r="GL2" s="36"/>
      <c r="GM2" s="36"/>
      <c r="GN2" s="36"/>
      <c r="GO2" s="36"/>
      <c r="GP2" s="36"/>
      <c r="GQ2" s="36"/>
      <c r="GR2" s="36"/>
      <c r="GS2" s="36"/>
      <c r="GT2" s="36"/>
      <c r="GU2" s="36"/>
      <c r="GV2" s="36"/>
      <c r="GW2" s="36"/>
      <c r="GX2" s="36"/>
      <c r="GY2" s="36"/>
      <c r="GZ2" s="36"/>
      <c r="HA2" s="36"/>
      <c r="HB2" s="36"/>
      <c r="HC2" s="36"/>
      <c r="HD2" s="36"/>
      <c r="HE2" s="36"/>
      <c r="HF2" s="36"/>
      <c r="HG2" s="36"/>
      <c r="HH2" s="36"/>
      <c r="HI2" s="36"/>
      <c r="HJ2" s="36"/>
      <c r="HK2" s="36"/>
      <c r="HL2" s="36"/>
      <c r="HM2" s="36"/>
      <c r="HN2" s="36"/>
      <c r="HO2" s="36"/>
      <c r="HP2" s="36"/>
      <c r="HQ2" s="36"/>
      <c r="HR2" s="36"/>
      <c r="HS2" s="36"/>
      <c r="HT2" s="36"/>
      <c r="HU2" s="36"/>
      <c r="HV2" s="36"/>
      <c r="HW2" s="36"/>
      <c r="HX2" s="36"/>
      <c r="HY2" s="36"/>
      <c r="HZ2" s="36"/>
      <c r="IA2" s="36"/>
      <c r="IB2" s="36"/>
      <c r="IC2" s="36"/>
      <c r="ID2" s="36"/>
      <c r="IE2" s="36"/>
    </row>
    <row r="3" spans="2:239" ht="15" customHeight="1">
      <c r="B3" s="39" t="s">
        <v>4</v>
      </c>
      <c r="C3" s="39" t="s">
        <v>5</v>
      </c>
      <c r="D3" s="39" t="s">
        <v>8</v>
      </c>
      <c r="E3" s="40">
        <v>76.14</v>
      </c>
      <c r="F3" s="16">
        <f>RANK(E3,$E$3:$E$4)</f>
        <v>1</v>
      </c>
      <c r="G3" s="16" t="str">
        <f>IF(E3&gt;=60,"是","")</f>
        <v>是</v>
      </c>
      <c r="H3" s="16" t="str">
        <f>IF(AND(F3&lt;=2,G3="是"),"是","")</f>
        <v>是</v>
      </c>
    </row>
    <row r="4" spans="2:239" ht="15" customHeight="1">
      <c r="B4" s="39" t="s">
        <v>4</v>
      </c>
      <c r="C4" s="39" t="s">
        <v>5</v>
      </c>
      <c r="D4" s="39" t="s">
        <v>9</v>
      </c>
      <c r="E4" s="40">
        <v>70.459999999999994</v>
      </c>
      <c r="F4" s="16">
        <f t="shared" ref="F4" si="0">RANK(E4,$E$3:$E$4)</f>
        <v>2</v>
      </c>
      <c r="G4" s="16" t="str">
        <f t="shared" ref="G4:G21" si="1">IF(E4&gt;=60,"是","")</f>
        <v>是</v>
      </c>
      <c r="H4" s="16" t="str">
        <f t="shared" ref="H4:H11" si="2">IF(AND(F4&lt;=2,G4="是"),"是","")</f>
        <v>是</v>
      </c>
    </row>
    <row r="5" spans="2:239" ht="15" customHeight="1">
      <c r="B5" s="39" t="s">
        <v>6</v>
      </c>
      <c r="C5" s="39" t="s">
        <v>7</v>
      </c>
      <c r="D5" s="39" t="s">
        <v>10</v>
      </c>
      <c r="E5" s="40">
        <v>72.430000000000007</v>
      </c>
      <c r="F5" s="16">
        <f>RANK(E5,$E$5:$E$7)</f>
        <v>1</v>
      </c>
      <c r="G5" s="16" t="str">
        <f t="shared" si="1"/>
        <v>是</v>
      </c>
      <c r="H5" s="16" t="str">
        <f>IF(AND(F5&lt;=3,G5="是"),"是","")</f>
        <v>是</v>
      </c>
    </row>
    <row r="6" spans="2:239" ht="15" customHeight="1">
      <c r="B6" s="39" t="s">
        <v>6</v>
      </c>
      <c r="C6" s="39" t="s">
        <v>7</v>
      </c>
      <c r="D6" s="39" t="s">
        <v>11</v>
      </c>
      <c r="E6" s="40">
        <v>58.43</v>
      </c>
      <c r="F6" s="16">
        <f t="shared" ref="F6:F7" si="3">RANK(E6,$E$5:$E$7)</f>
        <v>3</v>
      </c>
      <c r="G6" s="16" t="s">
        <v>676</v>
      </c>
      <c r="H6" s="16" t="s">
        <v>676</v>
      </c>
    </row>
    <row r="7" spans="2:239" ht="15" customHeight="1">
      <c r="B7" s="39" t="s">
        <v>6</v>
      </c>
      <c r="C7" s="39" t="s">
        <v>7</v>
      </c>
      <c r="D7" s="39" t="s">
        <v>12</v>
      </c>
      <c r="E7" s="40">
        <v>66.209999999999994</v>
      </c>
      <c r="F7" s="16">
        <f t="shared" si="3"/>
        <v>2</v>
      </c>
      <c r="G7" s="16" t="str">
        <f t="shared" si="1"/>
        <v>是</v>
      </c>
      <c r="H7" s="16" t="str">
        <f t="shared" ref="H7" si="4">IF(AND(F7&lt;=3,G7="是"),"是","")</f>
        <v>是</v>
      </c>
    </row>
    <row r="8" spans="2:239" ht="15" customHeight="1">
      <c r="B8" s="39" t="s">
        <v>13</v>
      </c>
      <c r="C8" s="39" t="s">
        <v>14</v>
      </c>
      <c r="D8" s="39" t="s">
        <v>15</v>
      </c>
      <c r="E8" s="40">
        <v>65.459999999999994</v>
      </c>
      <c r="F8" s="16">
        <f>RANK(E8,$E$8:$E$8)</f>
        <v>1</v>
      </c>
      <c r="G8" s="16" t="str">
        <f t="shared" si="1"/>
        <v>是</v>
      </c>
      <c r="H8" s="16" t="str">
        <f>IF(AND(F8&lt;=1,G8="是"),"是","")</f>
        <v>是</v>
      </c>
    </row>
    <row r="9" spans="2:239" ht="15" customHeight="1">
      <c r="B9" s="39" t="s">
        <v>16</v>
      </c>
      <c r="C9" s="39" t="s">
        <v>14</v>
      </c>
      <c r="D9" s="39" t="s">
        <v>17</v>
      </c>
      <c r="E9" s="40">
        <v>73.569999999999993</v>
      </c>
      <c r="F9" s="16">
        <f>RANK(E9,$E$9:$E$9)</f>
        <v>1</v>
      </c>
      <c r="G9" s="16" t="str">
        <f t="shared" si="1"/>
        <v>是</v>
      </c>
      <c r="H9" s="16" t="str">
        <f>IF(AND(F9&lt;=1,G9="是"),"是","")</f>
        <v>是</v>
      </c>
    </row>
    <row r="10" spans="2:239" ht="15" customHeight="1">
      <c r="B10" s="39" t="s">
        <v>18</v>
      </c>
      <c r="C10" s="39" t="s">
        <v>5</v>
      </c>
      <c r="D10" s="39" t="s">
        <v>19</v>
      </c>
      <c r="E10" s="28">
        <v>70.959999999999994</v>
      </c>
      <c r="F10" s="16">
        <f>RANK(E10,$E$10:$E$11)</f>
        <v>2</v>
      </c>
      <c r="G10" s="16" t="str">
        <f t="shared" si="1"/>
        <v>是</v>
      </c>
      <c r="H10" s="16" t="str">
        <f t="shared" si="2"/>
        <v>是</v>
      </c>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row>
    <row r="11" spans="2:239" ht="15" customHeight="1">
      <c r="B11" s="39" t="s">
        <v>18</v>
      </c>
      <c r="C11" s="39" t="s">
        <v>5</v>
      </c>
      <c r="D11" s="39" t="s">
        <v>20</v>
      </c>
      <c r="E11" s="28">
        <v>75.040000000000006</v>
      </c>
      <c r="F11" s="16">
        <f>RANK(E11,$E$10:$E$11)</f>
        <v>1</v>
      </c>
      <c r="G11" s="16" t="str">
        <f t="shared" si="1"/>
        <v>是</v>
      </c>
      <c r="H11" s="16" t="str">
        <f t="shared" si="2"/>
        <v>是</v>
      </c>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42"/>
      <c r="DS11" s="42"/>
      <c r="DT11" s="42"/>
      <c r="DU11" s="42"/>
      <c r="DV11" s="42"/>
      <c r="DW11" s="42"/>
      <c r="DX11" s="42"/>
      <c r="DY11" s="42"/>
      <c r="DZ11" s="42"/>
      <c r="EA11" s="42"/>
      <c r="EB11" s="42"/>
      <c r="EC11" s="42"/>
      <c r="ED11" s="42"/>
      <c r="EE11" s="42"/>
      <c r="EF11" s="42"/>
      <c r="EG11" s="42"/>
      <c r="EH11" s="42"/>
      <c r="EI11" s="42"/>
      <c r="EJ11" s="42"/>
      <c r="EK11" s="42"/>
      <c r="EL11" s="42"/>
      <c r="EM11" s="42"/>
      <c r="EN11" s="42"/>
      <c r="EO11" s="42"/>
      <c r="EP11" s="42"/>
      <c r="EQ11" s="42"/>
      <c r="ER11" s="42"/>
      <c r="ES11" s="42"/>
      <c r="ET11" s="42"/>
      <c r="EU11" s="42"/>
      <c r="EV11" s="42"/>
      <c r="EW11" s="42"/>
      <c r="EX11" s="42"/>
      <c r="EY11" s="42"/>
      <c r="EZ11" s="42"/>
      <c r="FA11" s="42"/>
      <c r="FB11" s="42"/>
      <c r="FC11" s="42"/>
      <c r="FD11" s="42"/>
      <c r="FE11" s="42"/>
      <c r="FF11" s="42"/>
      <c r="FG11" s="42"/>
      <c r="FH11" s="42"/>
      <c r="FI11" s="42"/>
      <c r="FJ11" s="42"/>
      <c r="FK11" s="42"/>
      <c r="FL11" s="42"/>
      <c r="FM11" s="42"/>
      <c r="FN11" s="42"/>
      <c r="FO11" s="42"/>
      <c r="FP11" s="42"/>
      <c r="FQ11" s="42"/>
      <c r="FR11" s="42"/>
      <c r="FS11" s="42"/>
      <c r="FT11" s="42"/>
      <c r="FU11" s="42"/>
      <c r="FV11" s="42"/>
      <c r="FW11" s="42"/>
      <c r="FX11" s="42"/>
      <c r="FY11" s="42"/>
      <c r="FZ11" s="42"/>
      <c r="GA11" s="42"/>
      <c r="GB11" s="42"/>
      <c r="GC11" s="42"/>
      <c r="GD11" s="42"/>
      <c r="GE11" s="42"/>
      <c r="GF11" s="42"/>
      <c r="GG11" s="42"/>
      <c r="GH11" s="42"/>
      <c r="GI11" s="42"/>
      <c r="GJ11" s="42"/>
      <c r="GK11" s="42"/>
      <c r="GL11" s="42"/>
      <c r="GM11" s="42"/>
      <c r="GN11" s="42"/>
      <c r="GO11" s="42"/>
      <c r="GP11" s="42"/>
      <c r="GQ11" s="42"/>
      <c r="GR11" s="42"/>
      <c r="GS11" s="42"/>
      <c r="GT11" s="42"/>
      <c r="GU11" s="42"/>
      <c r="GV11" s="42"/>
      <c r="GW11" s="42"/>
      <c r="GX11" s="42"/>
      <c r="GY11" s="42"/>
      <c r="GZ11" s="42"/>
      <c r="HA11" s="42"/>
      <c r="HB11" s="42"/>
      <c r="HC11" s="42"/>
      <c r="HD11" s="42"/>
      <c r="HE11" s="42"/>
      <c r="HF11" s="42"/>
      <c r="HG11" s="42"/>
      <c r="HH11" s="42"/>
      <c r="HI11" s="42"/>
      <c r="HJ11" s="42"/>
      <c r="HK11" s="42"/>
      <c r="HL11" s="42"/>
      <c r="HM11" s="42"/>
      <c r="HN11" s="42"/>
      <c r="HO11" s="42"/>
      <c r="HP11" s="42"/>
      <c r="HQ11" s="42"/>
      <c r="HR11" s="42"/>
      <c r="HS11" s="42"/>
      <c r="HT11" s="42"/>
      <c r="HU11" s="42"/>
      <c r="HV11" s="42"/>
      <c r="HW11" s="42"/>
      <c r="HX11" s="42"/>
      <c r="HY11" s="42"/>
      <c r="HZ11" s="42"/>
      <c r="IA11" s="42"/>
      <c r="IB11" s="42"/>
      <c r="IC11" s="42"/>
      <c r="ID11" s="42"/>
      <c r="IE11" s="42"/>
    </row>
    <row r="12" spans="2:239" ht="15" customHeight="1">
      <c r="B12" s="39" t="s">
        <v>21</v>
      </c>
      <c r="C12" s="39" t="s">
        <v>14</v>
      </c>
      <c r="D12" s="39" t="s">
        <v>22</v>
      </c>
      <c r="E12" s="28">
        <v>76.540000000000006</v>
      </c>
      <c r="F12" s="16">
        <f>RANK(E12,$E$12:$E$12)</f>
        <v>1</v>
      </c>
      <c r="G12" s="16" t="str">
        <f t="shared" si="1"/>
        <v>是</v>
      </c>
      <c r="H12" s="16" t="str">
        <f>IF(AND(F12&lt;=1,G12="是"),"是","")</f>
        <v>是</v>
      </c>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42"/>
      <c r="FT12" s="42"/>
      <c r="FU12" s="42"/>
      <c r="FV12" s="42"/>
      <c r="FW12" s="42"/>
      <c r="FX12" s="42"/>
      <c r="FY12" s="42"/>
      <c r="FZ12" s="42"/>
      <c r="GA12" s="42"/>
      <c r="GB12" s="42"/>
      <c r="GC12" s="42"/>
      <c r="GD12" s="42"/>
      <c r="GE12" s="42"/>
      <c r="GF12" s="42"/>
      <c r="GG12" s="42"/>
      <c r="GH12" s="42"/>
      <c r="GI12" s="42"/>
      <c r="GJ12" s="42"/>
      <c r="GK12" s="42"/>
      <c r="GL12" s="42"/>
      <c r="GM12" s="42"/>
      <c r="GN12" s="42"/>
      <c r="GO12" s="42"/>
      <c r="GP12" s="42"/>
      <c r="GQ12" s="42"/>
      <c r="GR12" s="42"/>
      <c r="GS12" s="42"/>
      <c r="GT12" s="42"/>
      <c r="GU12" s="42"/>
      <c r="GV12" s="42"/>
      <c r="GW12" s="42"/>
      <c r="GX12" s="42"/>
      <c r="GY12" s="42"/>
      <c r="GZ12" s="42"/>
      <c r="HA12" s="42"/>
      <c r="HB12" s="42"/>
      <c r="HC12" s="42"/>
      <c r="HD12" s="42"/>
      <c r="HE12" s="42"/>
      <c r="HF12" s="42"/>
      <c r="HG12" s="42"/>
      <c r="HH12" s="42"/>
      <c r="HI12" s="42"/>
      <c r="HJ12" s="42"/>
      <c r="HK12" s="42"/>
      <c r="HL12" s="42"/>
      <c r="HM12" s="42"/>
      <c r="HN12" s="42"/>
      <c r="HO12" s="42"/>
      <c r="HP12" s="42"/>
      <c r="HQ12" s="42"/>
      <c r="HR12" s="42"/>
      <c r="HS12" s="42"/>
      <c r="HT12" s="42"/>
      <c r="HU12" s="42"/>
      <c r="HV12" s="42"/>
      <c r="HW12" s="42"/>
      <c r="HX12" s="42"/>
      <c r="HY12" s="42"/>
      <c r="HZ12" s="42"/>
      <c r="IA12" s="42"/>
      <c r="IB12" s="42"/>
      <c r="IC12" s="42"/>
      <c r="ID12" s="42"/>
      <c r="IE12" s="42"/>
    </row>
    <row r="13" spans="2:239" ht="15" customHeight="1">
      <c r="B13" s="39" t="s">
        <v>23</v>
      </c>
      <c r="C13" s="39" t="s">
        <v>14</v>
      </c>
      <c r="D13" s="39" t="s">
        <v>24</v>
      </c>
      <c r="E13" s="28">
        <v>74.11</v>
      </c>
      <c r="F13" s="16">
        <f>RANK(E13,$E$13:$E$13)</f>
        <v>1</v>
      </c>
      <c r="G13" s="16" t="str">
        <f t="shared" si="1"/>
        <v>是</v>
      </c>
      <c r="H13" s="16" t="str">
        <f>IF(AND(F13&lt;=1,G13="是"),"是","")</f>
        <v>是</v>
      </c>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c r="FQ13" s="42"/>
      <c r="FR13" s="42"/>
      <c r="FS13" s="42"/>
      <c r="FT13" s="42"/>
      <c r="FU13" s="42"/>
      <c r="FV13" s="42"/>
      <c r="FW13" s="42"/>
      <c r="FX13" s="42"/>
      <c r="FY13" s="42"/>
      <c r="FZ13" s="42"/>
      <c r="GA13" s="42"/>
      <c r="GB13" s="42"/>
      <c r="GC13" s="42"/>
      <c r="GD13" s="42"/>
      <c r="GE13" s="42"/>
      <c r="GF13" s="42"/>
      <c r="GG13" s="42"/>
      <c r="GH13" s="42"/>
      <c r="GI13" s="42"/>
      <c r="GJ13" s="42"/>
      <c r="GK13" s="42"/>
      <c r="GL13" s="42"/>
      <c r="GM13" s="42"/>
      <c r="GN13" s="42"/>
      <c r="GO13" s="42"/>
      <c r="GP13" s="42"/>
      <c r="GQ13" s="42"/>
      <c r="GR13" s="42"/>
      <c r="GS13" s="42"/>
      <c r="GT13" s="42"/>
      <c r="GU13" s="42"/>
      <c r="GV13" s="42"/>
      <c r="GW13" s="42"/>
      <c r="GX13" s="42"/>
      <c r="GY13" s="42"/>
      <c r="GZ13" s="42"/>
      <c r="HA13" s="42"/>
      <c r="HB13" s="42"/>
      <c r="HC13" s="42"/>
      <c r="HD13" s="42"/>
      <c r="HE13" s="42"/>
      <c r="HF13" s="42"/>
      <c r="HG13" s="42"/>
      <c r="HH13" s="42"/>
      <c r="HI13" s="42"/>
      <c r="HJ13" s="42"/>
      <c r="HK13" s="42"/>
      <c r="HL13" s="42"/>
      <c r="HM13" s="42"/>
      <c r="HN13" s="42"/>
      <c r="HO13" s="42"/>
      <c r="HP13" s="42"/>
      <c r="HQ13" s="42"/>
      <c r="HR13" s="42"/>
      <c r="HS13" s="42"/>
      <c r="HT13" s="42"/>
      <c r="HU13" s="42"/>
      <c r="HV13" s="42"/>
      <c r="HW13" s="42"/>
      <c r="HX13" s="42"/>
      <c r="HY13" s="42"/>
      <c r="HZ13" s="42"/>
      <c r="IA13" s="42"/>
      <c r="IB13" s="42"/>
      <c r="IC13" s="42"/>
      <c r="ID13" s="42"/>
      <c r="IE13" s="42"/>
    </row>
    <row r="14" spans="2:239" ht="15" customHeight="1">
      <c r="B14" s="39" t="s">
        <v>25</v>
      </c>
      <c r="C14" s="39" t="s">
        <v>7</v>
      </c>
      <c r="D14" s="39" t="s">
        <v>26</v>
      </c>
      <c r="E14" s="28">
        <v>66.5</v>
      </c>
      <c r="F14" s="16">
        <f>RANK(E14,$E$14:$E$16)</f>
        <v>3</v>
      </c>
      <c r="G14" s="16" t="str">
        <f t="shared" si="1"/>
        <v>是</v>
      </c>
      <c r="H14" s="16" t="str">
        <f>IF(AND(F14&lt;=3,G14="是"),"是","")</f>
        <v>是</v>
      </c>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c r="FQ14" s="42"/>
      <c r="FR14" s="42"/>
      <c r="FS14" s="42"/>
      <c r="FT14" s="42"/>
      <c r="FU14" s="42"/>
      <c r="FV14" s="42"/>
      <c r="FW14" s="42"/>
      <c r="FX14" s="42"/>
      <c r="FY14" s="42"/>
      <c r="FZ14" s="42"/>
      <c r="GA14" s="42"/>
      <c r="GB14" s="42"/>
      <c r="GC14" s="42"/>
      <c r="GD14" s="42"/>
      <c r="GE14" s="42"/>
      <c r="GF14" s="42"/>
      <c r="GG14" s="42"/>
      <c r="GH14" s="42"/>
      <c r="GI14" s="42"/>
      <c r="GJ14" s="42"/>
      <c r="GK14" s="42"/>
      <c r="GL14" s="42"/>
      <c r="GM14" s="42"/>
      <c r="GN14" s="42"/>
      <c r="GO14" s="42"/>
      <c r="GP14" s="42"/>
      <c r="GQ14" s="42"/>
      <c r="GR14" s="42"/>
      <c r="GS14" s="42"/>
      <c r="GT14" s="42"/>
      <c r="GU14" s="42"/>
      <c r="GV14" s="42"/>
      <c r="GW14" s="42"/>
      <c r="GX14" s="42"/>
      <c r="GY14" s="42"/>
      <c r="GZ14" s="42"/>
      <c r="HA14" s="42"/>
      <c r="HB14" s="42"/>
      <c r="HC14" s="42"/>
      <c r="HD14" s="42"/>
      <c r="HE14" s="42"/>
      <c r="HF14" s="42"/>
      <c r="HG14" s="42"/>
      <c r="HH14" s="42"/>
      <c r="HI14" s="42"/>
      <c r="HJ14" s="42"/>
      <c r="HK14" s="42"/>
      <c r="HL14" s="42"/>
      <c r="HM14" s="42"/>
      <c r="HN14" s="42"/>
      <c r="HO14" s="42"/>
      <c r="HP14" s="42"/>
      <c r="HQ14" s="42"/>
      <c r="HR14" s="42"/>
      <c r="HS14" s="42"/>
      <c r="HT14" s="42"/>
      <c r="HU14" s="42"/>
      <c r="HV14" s="42"/>
      <c r="HW14" s="42"/>
      <c r="HX14" s="42"/>
      <c r="HY14" s="42"/>
      <c r="HZ14" s="42"/>
      <c r="IA14" s="42"/>
      <c r="IB14" s="42"/>
      <c r="IC14" s="42"/>
      <c r="ID14" s="42"/>
      <c r="IE14" s="42"/>
    </row>
    <row r="15" spans="2:239" ht="15" customHeight="1">
      <c r="B15" s="39" t="s">
        <v>25</v>
      </c>
      <c r="C15" s="39" t="s">
        <v>7</v>
      </c>
      <c r="D15" s="39" t="s">
        <v>27</v>
      </c>
      <c r="E15" s="28">
        <v>69.11</v>
      </c>
      <c r="F15" s="16">
        <f t="shared" ref="F15:F16" si="5">RANK(E15,$E$14:$E$16)</f>
        <v>2</v>
      </c>
      <c r="G15" s="16" t="str">
        <f t="shared" si="1"/>
        <v>是</v>
      </c>
      <c r="H15" s="16" t="str">
        <f t="shared" ref="H15:H19" si="6">IF(AND(F15&lt;=3,G15="是"),"是","")</f>
        <v>是</v>
      </c>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c r="GU15" s="42"/>
      <c r="GV15" s="42"/>
      <c r="GW15" s="42"/>
      <c r="GX15" s="42"/>
      <c r="GY15" s="42"/>
      <c r="GZ15" s="42"/>
      <c r="HA15" s="42"/>
      <c r="HB15" s="42"/>
      <c r="HC15" s="42"/>
      <c r="HD15" s="42"/>
      <c r="HE15" s="42"/>
      <c r="HF15" s="42"/>
      <c r="HG15" s="42"/>
      <c r="HH15" s="42"/>
      <c r="HI15" s="42"/>
      <c r="HJ15" s="42"/>
      <c r="HK15" s="42"/>
      <c r="HL15" s="42"/>
      <c r="HM15" s="42"/>
      <c r="HN15" s="42"/>
      <c r="HO15" s="42"/>
      <c r="HP15" s="42"/>
      <c r="HQ15" s="42"/>
      <c r="HR15" s="42"/>
      <c r="HS15" s="42"/>
      <c r="HT15" s="42"/>
      <c r="HU15" s="42"/>
      <c r="HV15" s="42"/>
      <c r="HW15" s="42"/>
      <c r="HX15" s="42"/>
      <c r="HY15" s="42"/>
      <c r="HZ15" s="42"/>
      <c r="IA15" s="42"/>
      <c r="IB15" s="42"/>
      <c r="IC15" s="42"/>
      <c r="ID15" s="42"/>
      <c r="IE15" s="42"/>
    </row>
    <row r="16" spans="2:239">
      <c r="B16" s="39" t="s">
        <v>25</v>
      </c>
      <c r="C16" s="39" t="s">
        <v>7</v>
      </c>
      <c r="D16" s="39" t="s">
        <v>28</v>
      </c>
      <c r="E16" s="40">
        <v>74.819999999999993</v>
      </c>
      <c r="F16" s="16">
        <f t="shared" si="5"/>
        <v>1</v>
      </c>
      <c r="G16" s="16" t="str">
        <f t="shared" si="1"/>
        <v>是</v>
      </c>
      <c r="H16" s="16" t="str">
        <f t="shared" si="6"/>
        <v>是</v>
      </c>
    </row>
    <row r="17" spans="2:8">
      <c r="B17" s="39" t="s">
        <v>29</v>
      </c>
      <c r="C17" s="39" t="s">
        <v>7</v>
      </c>
      <c r="D17" s="39" t="s">
        <v>30</v>
      </c>
      <c r="E17" s="40">
        <v>67.39</v>
      </c>
      <c r="F17" s="16">
        <f>RANK(E17,$E$17:$E$19)</f>
        <v>3</v>
      </c>
      <c r="G17" s="16" t="str">
        <f t="shared" si="1"/>
        <v>是</v>
      </c>
      <c r="H17" s="16" t="str">
        <f t="shared" si="6"/>
        <v>是</v>
      </c>
    </row>
    <row r="18" spans="2:8">
      <c r="B18" s="39" t="s">
        <v>29</v>
      </c>
      <c r="C18" s="39" t="s">
        <v>7</v>
      </c>
      <c r="D18" s="39" t="s">
        <v>31</v>
      </c>
      <c r="E18" s="40">
        <v>77.14</v>
      </c>
      <c r="F18" s="16">
        <f t="shared" ref="F18:F19" si="7">RANK(E18,$E$17:$E$19)</f>
        <v>1</v>
      </c>
      <c r="G18" s="16" t="str">
        <f t="shared" si="1"/>
        <v>是</v>
      </c>
      <c r="H18" s="16" t="str">
        <f t="shared" si="6"/>
        <v>是</v>
      </c>
    </row>
    <row r="19" spans="2:8">
      <c r="B19" s="39" t="s">
        <v>29</v>
      </c>
      <c r="C19" s="39" t="s">
        <v>7</v>
      </c>
      <c r="D19" s="39" t="s">
        <v>32</v>
      </c>
      <c r="E19" s="40">
        <v>74.790000000000006</v>
      </c>
      <c r="F19" s="16">
        <f t="shared" si="7"/>
        <v>2</v>
      </c>
      <c r="G19" s="16" t="str">
        <f t="shared" si="1"/>
        <v>是</v>
      </c>
      <c r="H19" s="16" t="str">
        <f t="shared" si="6"/>
        <v>是</v>
      </c>
    </row>
    <row r="20" spans="2:8">
      <c r="B20" s="39" t="s">
        <v>33</v>
      </c>
      <c r="C20" s="39" t="s">
        <v>14</v>
      </c>
      <c r="D20" s="39" t="s">
        <v>34</v>
      </c>
      <c r="E20" s="40">
        <v>74.14</v>
      </c>
      <c r="F20" s="16">
        <f>RANK(E20,$E$20:$E$20)</f>
        <v>1</v>
      </c>
      <c r="G20" s="16" t="str">
        <f t="shared" si="1"/>
        <v>是</v>
      </c>
      <c r="H20" s="16" t="str">
        <f>IF(AND(F20&lt;=1,G20="是"),"是","")</f>
        <v>是</v>
      </c>
    </row>
    <row r="21" spans="2:8">
      <c r="B21" s="39" t="s">
        <v>35</v>
      </c>
      <c r="C21" s="39" t="s">
        <v>14</v>
      </c>
      <c r="D21" s="39" t="s">
        <v>36</v>
      </c>
      <c r="E21" s="40">
        <v>76.180000000000007</v>
      </c>
      <c r="F21" s="16">
        <f>RANK(E21,$E$21:$E$21)</f>
        <v>1</v>
      </c>
      <c r="G21" s="16" t="str">
        <f t="shared" si="1"/>
        <v>是</v>
      </c>
      <c r="H21" s="16" t="str">
        <f>IF(AND(F21&lt;=1,G21="是"),"是","")</f>
        <v>是</v>
      </c>
    </row>
  </sheetData>
  <mergeCells count="1">
    <mergeCell ref="B1:H1"/>
  </mergeCells>
  <phoneticPr fontId="19"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Template/>
  <TotalTime>157262708</TotalTime>
  <Pages>0</Pages>
  <Words>0</Words>
  <Characters>0</Characters>
  <Application>WPS Office</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笔试加面试岗位</vt:lpstr>
      <vt:lpstr>免笔试岗位</vt:lpstr>
      <vt:lpstr>笔试加面试岗位!Print_Area</vt:lpstr>
      <vt:lpstr>笔试加面试岗位!Print_Titles</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1</cp:lastModifiedBy>
  <cp:revision/>
  <cp:lastPrinted>2016-07-08T01:21:09Z</cp:lastPrinted>
  <dcterms:created xsi:type="dcterms:W3CDTF">1900-01-04T05:08:28Z</dcterms:created>
  <dcterms:modified xsi:type="dcterms:W3CDTF">2016-07-08T02:30:38Z</dcterms:modified>
</cp:coreProperties>
</file>