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080"/>
  </bookViews>
  <sheets>
    <sheet name="煤炭相关专业" sheetId="22" r:id="rId1"/>
    <sheet name="化工相关专业" sheetId="18" r:id="rId2"/>
    <sheet name="其他板块相关专业" sheetId="19" r:id="rId3"/>
    <sheet name="计算机及经济、管理类专业（硕士以上）" sheetId="24" r:id="rId4"/>
    <sheet name="计算机及经济、管理类专业 (本科)" sheetId="25" r:id="rId5"/>
  </sheets>
  <definedNames>
    <definedName name="_xlnm.Print_Titles" localSheetId="2">其他板块相关专业!$1:$5</definedName>
  </definedNames>
  <calcPr calcId="145621"/>
</workbook>
</file>

<file path=xl/calcChain.xml><?xml version="1.0" encoding="utf-8"?>
<calcChain xmlns="http://schemas.openxmlformats.org/spreadsheetml/2006/main">
  <c r="B34" i="25" l="1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X5" i="25"/>
  <c r="Y5" i="25"/>
  <c r="Z5" i="25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7" i="18"/>
  <c r="K6" i="18"/>
  <c r="L6" i="18"/>
  <c r="M6" i="18"/>
  <c r="N6" i="18"/>
  <c r="O6" i="18"/>
  <c r="P6" i="18"/>
  <c r="Q6" i="18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7" i="22"/>
  <c r="R6" i="22"/>
  <c r="Q6" i="22"/>
  <c r="P6" i="22"/>
  <c r="O6" i="22"/>
  <c r="N6" i="22"/>
  <c r="M6" i="22"/>
  <c r="L6" i="22"/>
  <c r="K6" i="22"/>
  <c r="J6" i="22"/>
  <c r="I6" i="22"/>
  <c r="D7" i="22" l="1"/>
  <c r="D9" i="22"/>
  <c r="D11" i="22"/>
  <c r="D12" i="22"/>
  <c r="D13" i="22"/>
  <c r="D14" i="22"/>
  <c r="D15" i="22"/>
  <c r="D25" i="22"/>
  <c r="D6" i="22"/>
  <c r="E8" i="24" l="1"/>
  <c r="E9" i="24"/>
  <c r="E10" i="24"/>
  <c r="E11" i="24"/>
  <c r="E12" i="24"/>
  <c r="E13" i="24"/>
  <c r="E14" i="24"/>
  <c r="E15" i="24"/>
  <c r="E16" i="24"/>
  <c r="E17" i="24"/>
  <c r="E18" i="24"/>
  <c r="E19" i="24"/>
  <c r="E20" i="24"/>
  <c r="E6" i="24"/>
  <c r="D5" i="25" l="1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AA5" i="25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L8" i="19"/>
  <c r="L11" i="19"/>
  <c r="L1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7" i="19"/>
  <c r="L58" i="19"/>
  <c r="L59" i="19"/>
  <c r="L60" i="19"/>
  <c r="L62" i="19"/>
  <c r="L63" i="19"/>
  <c r="L64" i="19"/>
  <c r="L65" i="19"/>
  <c r="L7" i="19"/>
  <c r="L6" i="19" s="1"/>
  <c r="C6" i="19"/>
  <c r="D6" i="19"/>
  <c r="E6" i="19"/>
  <c r="F6" i="19"/>
  <c r="G6" i="19"/>
  <c r="H6" i="19"/>
  <c r="I6" i="19"/>
  <c r="J6" i="19"/>
  <c r="K6" i="19"/>
  <c r="M6" i="19"/>
  <c r="N6" i="19"/>
  <c r="O6" i="19"/>
  <c r="P6" i="19"/>
  <c r="Q6" i="19"/>
  <c r="R6" i="19"/>
  <c r="S6" i="19"/>
  <c r="T6" i="19"/>
  <c r="U6" i="19"/>
  <c r="V6" i="19"/>
  <c r="B6" i="19" l="1"/>
  <c r="C5" i="25"/>
  <c r="D6" i="24"/>
  <c r="F6" i="24"/>
  <c r="G6" i="24"/>
  <c r="H6" i="24"/>
  <c r="I6" i="24"/>
  <c r="J6" i="24"/>
  <c r="K6" i="24"/>
  <c r="L6" i="24"/>
  <c r="C7" i="24"/>
  <c r="B15" i="24"/>
  <c r="B20" i="24"/>
  <c r="C6" i="24" l="1"/>
  <c r="B7" i="24"/>
  <c r="B5" i="25"/>
  <c r="B12" i="24"/>
  <c r="B8" i="24"/>
  <c r="B18" i="24"/>
  <c r="B11" i="24"/>
  <c r="B9" i="24"/>
  <c r="B17" i="24"/>
  <c r="B13" i="24"/>
  <c r="B19" i="24"/>
  <c r="B14" i="24"/>
  <c r="B10" i="24"/>
  <c r="B16" i="24"/>
  <c r="F7" i="19"/>
  <c r="F9" i="19"/>
  <c r="F10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31" i="19"/>
  <c r="F36" i="19"/>
  <c r="F48" i="19"/>
  <c r="F49" i="19"/>
  <c r="F56" i="19"/>
  <c r="F59" i="19"/>
  <c r="F60" i="19"/>
  <c r="F61" i="19"/>
  <c r="F66" i="19"/>
  <c r="D6" i="18"/>
  <c r="E6" i="18"/>
  <c r="G6" i="18"/>
  <c r="H6" i="18"/>
  <c r="I6" i="18"/>
  <c r="J6" i="18"/>
  <c r="C15" i="18"/>
  <c r="C19" i="18"/>
  <c r="C18" i="18"/>
  <c r="C21" i="18"/>
  <c r="C8" i="18"/>
  <c r="C7" i="18"/>
  <c r="C6" i="18" s="1"/>
  <c r="C10" i="18"/>
  <c r="C22" i="18"/>
  <c r="C24" i="18"/>
  <c r="C6" i="22"/>
  <c r="E6" i="22"/>
  <c r="F6" i="22"/>
  <c r="G6" i="22"/>
  <c r="B6" i="24" l="1"/>
  <c r="B15" i="18"/>
  <c r="B16" i="18"/>
  <c r="B25" i="18"/>
  <c r="B18" i="18"/>
  <c r="B21" i="18"/>
  <c r="B20" i="18"/>
  <c r="B8" i="18"/>
  <c r="B10" i="18"/>
  <c r="B22" i="18"/>
  <c r="B23" i="18"/>
  <c r="B12" i="18"/>
  <c r="B11" i="18"/>
  <c r="B24" i="18"/>
  <c r="B17" i="18"/>
  <c r="B9" i="18"/>
  <c r="B19" i="18"/>
  <c r="F6" i="18" l="1"/>
  <c r="B14" i="18"/>
  <c r="B7" i="18"/>
  <c r="B13" i="18"/>
  <c r="B9" i="22"/>
  <c r="B10" i="22"/>
  <c r="B15" i="22"/>
  <c r="B19" i="22"/>
  <c r="B23" i="22"/>
  <c r="B24" i="22"/>
  <c r="B6" i="18" l="1"/>
  <c r="H6" i="22"/>
  <c r="B29" i="22"/>
  <c r="B22" i="22"/>
  <c r="B18" i="22"/>
  <c r="B13" i="22"/>
  <c r="B28" i="22"/>
  <c r="B8" i="22"/>
  <c r="B7" i="22"/>
  <c r="B26" i="22"/>
  <c r="B21" i="22"/>
  <c r="B17" i="22"/>
  <c r="B14" i="22"/>
  <c r="B25" i="22"/>
  <c r="B20" i="22"/>
  <c r="B16" i="22"/>
  <c r="B27" i="22"/>
  <c r="B11" i="22"/>
  <c r="B12" i="22"/>
  <c r="C60" i="19"/>
  <c r="C9" i="19"/>
  <c r="C12" i="19"/>
  <c r="C49" i="19"/>
  <c r="C56" i="19"/>
  <c r="C18" i="19"/>
  <c r="C31" i="19"/>
  <c r="C19" i="19"/>
  <c r="C13" i="19"/>
  <c r="C14" i="19"/>
  <c r="C22" i="19"/>
  <c r="C24" i="19"/>
  <c r="C27" i="19"/>
  <c r="C28" i="19"/>
  <c r="C59" i="19"/>
  <c r="C15" i="19"/>
  <c r="C16" i="19"/>
  <c r="C20" i="19"/>
  <c r="C21" i="19"/>
  <c r="B6" i="22" l="1"/>
</calcChain>
</file>

<file path=xl/sharedStrings.xml><?xml version="1.0" encoding="utf-8"?>
<sst xmlns="http://schemas.openxmlformats.org/spreadsheetml/2006/main" count="292" uniqueCount="214">
  <si>
    <t>本科</t>
    <phoneticPr fontId="2" type="noConversion"/>
  </si>
  <si>
    <t>电气工程及其自动化</t>
    <phoneticPr fontId="2" type="noConversion"/>
  </si>
  <si>
    <t>合计</t>
    <phoneticPr fontId="2" type="noConversion"/>
  </si>
  <si>
    <t>总计</t>
    <phoneticPr fontId="2" type="noConversion"/>
  </si>
  <si>
    <t>陕北矿业</t>
    <phoneticPr fontId="2" type="noConversion"/>
  </si>
  <si>
    <t>铜川矿业</t>
    <phoneticPr fontId="2" type="noConversion"/>
  </si>
  <si>
    <t>本科</t>
    <phoneticPr fontId="2" type="noConversion"/>
  </si>
  <si>
    <t>机械设计制造及其自动化</t>
  </si>
  <si>
    <t>电气工程及其自动化</t>
  </si>
  <si>
    <t>地质工程</t>
  </si>
  <si>
    <t>榆北煤业</t>
    <phoneticPr fontId="2" type="noConversion"/>
  </si>
  <si>
    <t>硕士</t>
    <phoneticPr fontId="2" type="noConversion"/>
  </si>
  <si>
    <t>轨道交通信号与控制</t>
  </si>
  <si>
    <t>韩城矿业</t>
    <phoneticPr fontId="2" type="noConversion"/>
  </si>
  <si>
    <t>榆林化学公司</t>
    <phoneticPr fontId="2" type="noConversion"/>
  </si>
  <si>
    <t>神木煤化工</t>
    <phoneticPr fontId="2" type="noConversion"/>
  </si>
  <si>
    <t>小计</t>
    <phoneticPr fontId="2" type="noConversion"/>
  </si>
  <si>
    <t>澄合矿业</t>
    <phoneticPr fontId="2" type="noConversion"/>
  </si>
  <si>
    <t>小计</t>
    <phoneticPr fontId="2" type="noConversion"/>
  </si>
  <si>
    <t>化学工程与工艺</t>
  </si>
  <si>
    <t>应用化学</t>
  </si>
  <si>
    <t>油气储运工程</t>
  </si>
  <si>
    <t>政治学</t>
  </si>
  <si>
    <t>物流管理</t>
  </si>
  <si>
    <t>人力资源管理</t>
  </si>
  <si>
    <t>建设集团</t>
    <phoneticPr fontId="2" type="noConversion"/>
  </si>
  <si>
    <t>生态水泥</t>
    <phoneticPr fontId="2" type="noConversion"/>
  </si>
  <si>
    <t>博士</t>
    <phoneticPr fontId="2" type="noConversion"/>
  </si>
  <si>
    <t>技术研究院</t>
    <phoneticPr fontId="2" type="noConversion"/>
  </si>
  <si>
    <t>黄陵矿业</t>
    <phoneticPr fontId="2" type="noConversion"/>
  </si>
  <si>
    <t>渭化
集团</t>
    <phoneticPr fontId="2" type="noConversion"/>
  </si>
  <si>
    <t>陕化
集团</t>
    <phoneticPr fontId="2" type="noConversion"/>
  </si>
  <si>
    <t>陕焦
公司</t>
    <phoneticPr fontId="2" type="noConversion"/>
  </si>
  <si>
    <t xml:space="preserve">          需求单位
        学历
专业</t>
    <phoneticPr fontId="2" type="noConversion"/>
  </si>
  <si>
    <t>化工相关专业毕业生需求计划</t>
    <phoneticPr fontId="2" type="noConversion"/>
  </si>
  <si>
    <t>煤层气公司</t>
    <phoneticPr fontId="2" type="noConversion"/>
  </si>
  <si>
    <t>表一--1</t>
    <phoneticPr fontId="2" type="noConversion"/>
  </si>
  <si>
    <t>表一--2</t>
    <phoneticPr fontId="2" type="noConversion"/>
  </si>
  <si>
    <t>表一--3</t>
    <phoneticPr fontId="2" type="noConversion"/>
  </si>
  <si>
    <t>采矿工程</t>
  </si>
  <si>
    <t>车辆工程（内燃机车）</t>
  </si>
  <si>
    <t>铁道工程</t>
  </si>
  <si>
    <t>测绘工程</t>
  </si>
  <si>
    <t>彬长矿业</t>
    <phoneticPr fontId="2" type="noConversion"/>
  </si>
  <si>
    <t>8</t>
  </si>
  <si>
    <t>铁路运输管理</t>
  </si>
  <si>
    <t>3</t>
  </si>
  <si>
    <t>2</t>
  </si>
  <si>
    <t>1</t>
  </si>
  <si>
    <t>1</t>
    <phoneticPr fontId="2" type="noConversion"/>
  </si>
  <si>
    <t>4</t>
  </si>
  <si>
    <t>能源与动力工程</t>
  </si>
  <si>
    <t>法学</t>
  </si>
  <si>
    <t>网络工程</t>
  </si>
  <si>
    <t>哲学</t>
  </si>
  <si>
    <t>材料化学</t>
    <phoneticPr fontId="2" type="noConversion"/>
  </si>
  <si>
    <t>铁路信号、通讯工程</t>
    <phoneticPr fontId="2" type="noConversion"/>
  </si>
  <si>
    <t>机械电子工程</t>
  </si>
  <si>
    <t>矿物加工工程</t>
  </si>
  <si>
    <t>环境工程</t>
  </si>
  <si>
    <t>物流工程</t>
  </si>
  <si>
    <t>通讯工程</t>
  </si>
  <si>
    <t>电子信息工程</t>
  </si>
  <si>
    <t>物联网工程</t>
  </si>
  <si>
    <t>博士</t>
    <phoneticPr fontId="2" type="noConversion"/>
  </si>
  <si>
    <t>榆北煤业</t>
    <phoneticPr fontId="2" type="noConversion"/>
  </si>
  <si>
    <t>新能源科学与工程</t>
  </si>
  <si>
    <t>煤及煤层气</t>
  </si>
  <si>
    <t>油气工程</t>
  </si>
  <si>
    <t>陕北矿业</t>
    <phoneticPr fontId="2" type="noConversion"/>
  </si>
  <si>
    <t>物探工程</t>
    <phoneticPr fontId="2" type="noConversion"/>
  </si>
  <si>
    <t>硕士</t>
    <phoneticPr fontId="2" type="noConversion"/>
  </si>
  <si>
    <t>榆北
煤业</t>
    <phoneticPr fontId="2" type="noConversion"/>
  </si>
  <si>
    <t>安全工程（矿井通风）</t>
    <phoneticPr fontId="2" type="noConversion"/>
  </si>
  <si>
    <t>高分子材料工程</t>
  </si>
  <si>
    <t>安全工程</t>
  </si>
  <si>
    <t>热能与动力工程</t>
  </si>
  <si>
    <t>企业管理</t>
  </si>
  <si>
    <t>化学工程与工艺</t>
    <phoneticPr fontId="2" type="noConversion"/>
  </si>
  <si>
    <t>机械设计制造及其自动化</t>
    <phoneticPr fontId="2" type="noConversion"/>
  </si>
  <si>
    <t>2</t>
    <phoneticPr fontId="2" type="noConversion"/>
  </si>
  <si>
    <t>测控技术及仪器</t>
  </si>
  <si>
    <t>物理化学</t>
    <phoneticPr fontId="2" type="noConversion"/>
  </si>
  <si>
    <t>电化学</t>
    <phoneticPr fontId="2" type="noConversion"/>
  </si>
  <si>
    <t>材料化学</t>
    <phoneticPr fontId="2" type="noConversion"/>
  </si>
  <si>
    <t>分析化学</t>
    <phoneticPr fontId="2" type="noConversion"/>
  </si>
  <si>
    <t>环境工程</t>
    <phoneticPr fontId="2" type="noConversion"/>
  </si>
  <si>
    <t>有机合成</t>
    <phoneticPr fontId="2" type="noConversion"/>
  </si>
  <si>
    <t>化学工程</t>
    <phoneticPr fontId="2" type="noConversion"/>
  </si>
  <si>
    <t>化工工艺</t>
    <phoneticPr fontId="2" type="noConversion"/>
  </si>
  <si>
    <t>化工过程机械</t>
    <phoneticPr fontId="2" type="noConversion"/>
  </si>
  <si>
    <t>过程装备与控制工程</t>
    <phoneticPr fontId="2" type="noConversion"/>
  </si>
  <si>
    <t>仪器科学与技术</t>
    <phoneticPr fontId="2" type="noConversion"/>
  </si>
  <si>
    <t>控制科学与工程</t>
    <phoneticPr fontId="2" type="noConversion"/>
  </si>
  <si>
    <t>工业催化</t>
    <phoneticPr fontId="2" type="noConversion"/>
  </si>
  <si>
    <t>高分子材料</t>
    <phoneticPr fontId="2" type="noConversion"/>
  </si>
  <si>
    <t>材料学</t>
    <phoneticPr fontId="2" type="noConversion"/>
  </si>
  <si>
    <t>炭材料</t>
    <phoneticPr fontId="2" type="noConversion"/>
  </si>
  <si>
    <t>复合材料</t>
    <phoneticPr fontId="2" type="noConversion"/>
  </si>
  <si>
    <t>无机非金属材料</t>
    <phoneticPr fontId="2" type="noConversion"/>
  </si>
  <si>
    <t>纳米材料</t>
    <phoneticPr fontId="2" type="noConversion"/>
  </si>
  <si>
    <t>采矿工程</t>
    <phoneticPr fontId="2" type="noConversion"/>
  </si>
  <si>
    <t>地球物理</t>
    <phoneticPr fontId="2" type="noConversion"/>
  </si>
  <si>
    <t>水文与水资源工程</t>
    <phoneticPr fontId="2" type="noConversion"/>
  </si>
  <si>
    <t>产业经济学</t>
    <phoneticPr fontId="2" type="noConversion"/>
  </si>
  <si>
    <t>信息科学与技术</t>
    <phoneticPr fontId="2" type="noConversion"/>
  </si>
  <si>
    <t>建筑学</t>
  </si>
  <si>
    <t>土木工程</t>
  </si>
  <si>
    <t>机械电子工程（机电）</t>
  </si>
  <si>
    <t>矿业工程</t>
  </si>
  <si>
    <t>测量工程</t>
  </si>
  <si>
    <t>给排水科学与工程</t>
  </si>
  <si>
    <t>金属材料腐蚀与防护</t>
  </si>
  <si>
    <t>焊接技术与工程</t>
  </si>
  <si>
    <t>经济管理相关专业</t>
  </si>
  <si>
    <t>陕建机</t>
    <phoneticPr fontId="2" type="noConversion"/>
  </si>
  <si>
    <t>工程力学</t>
  </si>
  <si>
    <t>水利水电工程</t>
  </si>
  <si>
    <t>神渭管道</t>
    <phoneticPr fontId="2" type="noConversion"/>
  </si>
  <si>
    <t>思想政治教育</t>
  </si>
  <si>
    <t>19</t>
  </si>
  <si>
    <t>道路桥梁</t>
  </si>
  <si>
    <t>材料管理科学</t>
  </si>
  <si>
    <t>通信、信号工程</t>
  </si>
  <si>
    <t>工商管理</t>
  </si>
  <si>
    <t>铁路物流</t>
    <phoneticPr fontId="2" type="noConversion"/>
  </si>
  <si>
    <t>化学工程与技术</t>
  </si>
  <si>
    <t>材料科学与工程</t>
  </si>
  <si>
    <t>给水排水工程</t>
  </si>
  <si>
    <t>建筑环境与设备工程</t>
  </si>
  <si>
    <t>会计学/财务管理</t>
    <phoneticPr fontId="2" type="noConversion"/>
  </si>
  <si>
    <t>材料成型及控制工程</t>
    <phoneticPr fontId="2" type="noConversion"/>
  </si>
  <si>
    <t>车辆工程</t>
    <phoneticPr fontId="2" type="noConversion"/>
  </si>
  <si>
    <t>3</t>
    <phoneticPr fontId="2" type="noConversion"/>
  </si>
  <si>
    <t>交通运输/铁路运输</t>
    <phoneticPr fontId="2" type="noConversion"/>
  </si>
  <si>
    <t>软件工程</t>
    <phoneticPr fontId="2" type="noConversion"/>
  </si>
  <si>
    <t>4</t>
    <phoneticPr fontId="2" type="noConversion"/>
  </si>
  <si>
    <t>工程管理（造价、预算）</t>
    <phoneticPr fontId="2" type="noConversion"/>
  </si>
  <si>
    <t>数字多媒体</t>
    <phoneticPr fontId="2" type="noConversion"/>
  </si>
  <si>
    <t>经济法</t>
  </si>
  <si>
    <t>金融</t>
  </si>
  <si>
    <t>材料力学</t>
  </si>
  <si>
    <t>电力工程</t>
  </si>
  <si>
    <t>机械设备</t>
  </si>
  <si>
    <t>物资集团</t>
    <phoneticPr fontId="2" type="noConversion"/>
  </si>
  <si>
    <t>汉语言文学/文秘/新闻</t>
    <phoneticPr fontId="2" type="noConversion"/>
  </si>
  <si>
    <t>工程管理（造价、预算）</t>
    <phoneticPr fontId="2" type="noConversion"/>
  </si>
  <si>
    <t>计算机科学与技术</t>
    <phoneticPr fontId="2" type="noConversion"/>
  </si>
  <si>
    <t>总图设计与工业运输</t>
    <phoneticPr fontId="2" type="noConversion"/>
  </si>
  <si>
    <t>行政管理</t>
    <phoneticPr fontId="2" type="noConversion"/>
  </si>
  <si>
    <t>环境工程</t>
    <phoneticPr fontId="2" type="noConversion"/>
  </si>
  <si>
    <t>无机非金属材料工程</t>
    <phoneticPr fontId="2" type="noConversion"/>
  </si>
  <si>
    <t>过程装备与控制工程</t>
  </si>
  <si>
    <t>安全工程</t>
    <phoneticPr fontId="2" type="noConversion"/>
  </si>
  <si>
    <t>生态水泥</t>
    <phoneticPr fontId="2" type="noConversion"/>
  </si>
  <si>
    <t>生态水泥</t>
    <phoneticPr fontId="2" type="noConversion"/>
  </si>
  <si>
    <t>水处理</t>
    <phoneticPr fontId="2" type="noConversion"/>
  </si>
  <si>
    <t>汽轮机</t>
    <phoneticPr fontId="2" type="noConversion"/>
  </si>
  <si>
    <t>胜帮科技</t>
    <phoneticPr fontId="4" type="noConversion"/>
  </si>
  <si>
    <t>蒲城
洁能</t>
    <phoneticPr fontId="4" type="noConversion"/>
  </si>
  <si>
    <t>煤层气公司</t>
    <phoneticPr fontId="2" type="noConversion"/>
  </si>
  <si>
    <t>新型能源公司</t>
    <phoneticPr fontId="2" type="noConversion"/>
  </si>
  <si>
    <t>土木工程（矿建）</t>
    <phoneticPr fontId="2" type="noConversion"/>
  </si>
  <si>
    <t>神木
天元</t>
    <phoneticPr fontId="2" type="noConversion"/>
  </si>
  <si>
    <t>电化
发展</t>
    <phoneticPr fontId="2" type="noConversion"/>
  </si>
  <si>
    <t>能源
发展</t>
    <phoneticPr fontId="2" type="noConversion"/>
  </si>
  <si>
    <t>神木
天元</t>
    <phoneticPr fontId="2" type="noConversion"/>
  </si>
  <si>
    <t>冶金工程</t>
  </si>
  <si>
    <t>选矿工程</t>
  </si>
  <si>
    <t>电子商务</t>
  </si>
  <si>
    <t>国际经济与贸易</t>
  </si>
  <si>
    <t>外贸英语</t>
  </si>
  <si>
    <t>统计学</t>
  </si>
  <si>
    <t>市场营销</t>
  </si>
  <si>
    <t>岩土工程</t>
  </si>
  <si>
    <t>水工结构工程</t>
  </si>
  <si>
    <t>马克思主义哲学</t>
  </si>
  <si>
    <t>陕钢集团</t>
    <phoneticPr fontId="2" type="noConversion"/>
  </si>
  <si>
    <t>材料科学与工程</t>
    <phoneticPr fontId="2" type="noConversion"/>
  </si>
  <si>
    <t>北元集团</t>
    <phoneticPr fontId="2" type="noConversion"/>
  </si>
  <si>
    <t>北元
集团</t>
    <phoneticPr fontId="2" type="noConversion"/>
  </si>
  <si>
    <t>地质工程</t>
    <phoneticPr fontId="2" type="noConversion"/>
  </si>
  <si>
    <t>重装集团</t>
    <phoneticPr fontId="2" type="noConversion"/>
  </si>
  <si>
    <t>23</t>
    <phoneticPr fontId="2" type="noConversion"/>
  </si>
  <si>
    <t>煤炭相关专业毕业生需求计划</t>
    <phoneticPr fontId="2" type="noConversion"/>
  </si>
  <si>
    <t>9</t>
    <phoneticPr fontId="2" type="noConversion"/>
  </si>
  <si>
    <t>工业工程</t>
    <phoneticPr fontId="2" type="noConversion"/>
  </si>
  <si>
    <t>资源勘查工程</t>
    <phoneticPr fontId="2" type="noConversion"/>
  </si>
  <si>
    <t>硕士</t>
    <phoneticPr fontId="2" type="noConversion"/>
  </si>
  <si>
    <t>表一--4</t>
    <phoneticPr fontId="2" type="noConversion"/>
  </si>
  <si>
    <t>旅游管理</t>
    <phoneticPr fontId="17" type="noConversion"/>
  </si>
  <si>
    <t>实业集团</t>
    <phoneticPr fontId="2" type="noConversion"/>
  </si>
  <si>
    <t>实业集团</t>
    <phoneticPr fontId="2" type="noConversion"/>
  </si>
  <si>
    <t xml:space="preserve">              需求单位
        学历
专业</t>
    <phoneticPr fontId="2" type="noConversion"/>
  </si>
  <si>
    <t>神木煤
化工</t>
    <phoneticPr fontId="2" type="noConversion"/>
  </si>
  <si>
    <t>胜帮
科技</t>
    <phoneticPr fontId="4" type="noConversion"/>
  </si>
  <si>
    <t xml:space="preserve">                 需求单位
          学历
专业</t>
    <phoneticPr fontId="2" type="noConversion"/>
  </si>
  <si>
    <t>表一--5</t>
    <phoneticPr fontId="2" type="noConversion"/>
  </si>
  <si>
    <t xml:space="preserve">             需求单位
        学历
专业</t>
    <phoneticPr fontId="2" type="noConversion"/>
  </si>
  <si>
    <t>总计</t>
    <phoneticPr fontId="2" type="noConversion"/>
  </si>
  <si>
    <t xml:space="preserve">         需求单位         
     学历
专业</t>
    <phoneticPr fontId="2" type="noConversion"/>
  </si>
  <si>
    <t>材料、钢铁、铁路、电力、装备制造及建筑施工等类毕业生需求计划</t>
    <phoneticPr fontId="2" type="noConversion"/>
  </si>
  <si>
    <t>华中发电</t>
    <phoneticPr fontId="2" type="noConversion"/>
  </si>
  <si>
    <t>热能与动力工程</t>
    <phoneticPr fontId="2" type="noConversion"/>
  </si>
  <si>
    <t>自动化/热工自动化</t>
    <phoneticPr fontId="2" type="noConversion"/>
  </si>
  <si>
    <t>电力系统及自动化</t>
    <phoneticPr fontId="2" type="noConversion"/>
  </si>
  <si>
    <t>华中发电</t>
    <phoneticPr fontId="2" type="noConversion"/>
  </si>
  <si>
    <t>运销集团</t>
    <phoneticPr fontId="2" type="noConversion"/>
  </si>
  <si>
    <t>运销集团</t>
    <phoneticPr fontId="2" type="noConversion"/>
  </si>
  <si>
    <t>运销集团</t>
    <phoneticPr fontId="4" type="noConversion"/>
  </si>
  <si>
    <t>工商管理</t>
    <phoneticPr fontId="2" type="noConversion"/>
  </si>
  <si>
    <t>法学/法律</t>
    <phoneticPr fontId="2" type="noConversion"/>
  </si>
  <si>
    <t>计算机、经济及管理类等相关专业毕业生需求计划
（硕士研究生以上）</t>
    <phoneticPr fontId="2" type="noConversion"/>
  </si>
  <si>
    <t>计算机、经济及管理类等相关专业毕业生需求计划
（本科）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</si>
</sst>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yyyy&quot;年&quot;m&quot;月&quot;d&quot;日&quot;;@"/>
  </numFmts>
  <fonts count="22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6" applyFont="1" applyFill="1" applyBorder="1" applyAlignment="1">
      <alignment horizontal="center" vertical="center" wrapText="1"/>
    </xf>
    <xf numFmtId="0" fontId="6" fillId="2" borderId="1" xfId="6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176" fontId="3" fillId="2" borderId="1" xfId="6" applyNumberFormat="1" applyFont="1" applyFill="1" applyBorder="1" applyAlignment="1">
      <alignment horizontal="center" vertical="center" wrapText="1"/>
    </xf>
    <xf numFmtId="176" fontId="3" fillId="2" borderId="1" xfId="2" applyNumberFormat="1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/>
    </xf>
    <xf numFmtId="176" fontId="3" fillId="2" borderId="1" xfId="6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3" fillId="2" borderId="1" xfId="6" applyNumberFormat="1" applyFont="1" applyFill="1" applyBorder="1" applyAlignment="1">
      <alignment horizontal="center" vertical="center" wrapText="1"/>
    </xf>
    <xf numFmtId="177" fontId="3" fillId="2" borderId="1" xfId="6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shrinkToFit="1"/>
    </xf>
    <xf numFmtId="178" fontId="13" fillId="2" borderId="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6" applyNumberFormat="1" applyFont="1" applyFill="1" applyBorder="1" applyAlignment="1">
      <alignment horizontal="center" vertical="center" wrapText="1"/>
    </xf>
    <xf numFmtId="177" fontId="2" fillId="2" borderId="1" xfId="6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0" fontId="19" fillId="2" borderId="1" xfId="6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2" borderId="1" xfId="6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6" fillId="2" borderId="1" xfId="6" applyNumberFormat="1" applyFont="1" applyFill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2" xfId="6"/>
    <cellStyle name="常规 3" xfId="2"/>
    <cellStyle name="常规 4" xfId="3"/>
    <cellStyle name="常规 4 2" xfId="7"/>
    <cellStyle name="超链接 2" xfId="4"/>
    <cellStyle name="超链接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104776</xdr:rowOff>
    </xdr:from>
    <xdr:to>
      <xdr:col>1</xdr:col>
      <xdr:colOff>19050</xdr:colOff>
      <xdr:row>5</xdr:row>
      <xdr:rowOff>0</xdr:rowOff>
    </xdr:to>
    <xdr:cxnSp macro="">
      <xdr:nvCxnSpPr>
        <xdr:cNvPr id="2" name="直接连接符 1"/>
        <xdr:cNvCxnSpPr/>
      </xdr:nvCxnSpPr>
      <xdr:spPr>
        <a:xfrm flipH="1" flipV="1">
          <a:off x="38100" y="933451"/>
          <a:ext cx="1819275" cy="4286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2</xdr:row>
      <xdr:rowOff>19050</xdr:rowOff>
    </xdr:from>
    <xdr:to>
      <xdr:col>1</xdr:col>
      <xdr:colOff>28575</xdr:colOff>
      <xdr:row>5</xdr:row>
      <xdr:rowOff>0</xdr:rowOff>
    </xdr:to>
    <xdr:cxnSp macro="">
      <xdr:nvCxnSpPr>
        <xdr:cNvPr id="3" name="直接连接符 2"/>
        <xdr:cNvCxnSpPr/>
      </xdr:nvCxnSpPr>
      <xdr:spPr>
        <a:xfrm>
          <a:off x="447675" y="581025"/>
          <a:ext cx="127635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104776</xdr:rowOff>
    </xdr:from>
    <xdr:to>
      <xdr:col>1</xdr:col>
      <xdr:colOff>19050</xdr:colOff>
      <xdr:row>5</xdr:row>
      <xdr:rowOff>0</xdr:rowOff>
    </xdr:to>
    <xdr:cxnSp macro="">
      <xdr:nvCxnSpPr>
        <xdr:cNvPr id="2" name="直接连接符 1"/>
        <xdr:cNvCxnSpPr/>
      </xdr:nvCxnSpPr>
      <xdr:spPr>
        <a:xfrm flipH="1" flipV="1">
          <a:off x="38100" y="676276"/>
          <a:ext cx="1895475" cy="4286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523875</xdr:colOff>
      <xdr:row>1</xdr:row>
      <xdr:rowOff>419100</xdr:rowOff>
    </xdr:from>
    <xdr:to>
      <xdr:col>0</xdr:col>
      <xdr:colOff>1885950</xdr:colOff>
      <xdr:row>4</xdr:row>
      <xdr:rowOff>228600</xdr:rowOff>
    </xdr:to>
    <xdr:cxnSp macro="">
      <xdr:nvCxnSpPr>
        <xdr:cNvPr id="3" name="直接连接符 2"/>
        <xdr:cNvCxnSpPr/>
      </xdr:nvCxnSpPr>
      <xdr:spPr>
        <a:xfrm>
          <a:off x="523875" y="628650"/>
          <a:ext cx="1362075" cy="923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95250</xdr:rowOff>
    </xdr:from>
    <xdr:to>
      <xdr:col>1</xdr:col>
      <xdr:colOff>19050</xdr:colOff>
      <xdr:row>5</xdr:row>
      <xdr:rowOff>0</xdr:rowOff>
    </xdr:to>
    <xdr:cxnSp macro="">
      <xdr:nvCxnSpPr>
        <xdr:cNvPr id="2" name="直接连接符 1"/>
        <xdr:cNvCxnSpPr/>
      </xdr:nvCxnSpPr>
      <xdr:spPr>
        <a:xfrm flipH="1" flipV="1">
          <a:off x="9525" y="666750"/>
          <a:ext cx="1381125" cy="438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2</xdr:row>
      <xdr:rowOff>9525</xdr:rowOff>
    </xdr:from>
    <xdr:to>
      <xdr:col>1</xdr:col>
      <xdr:colOff>28575</xdr:colOff>
      <xdr:row>5</xdr:row>
      <xdr:rowOff>0</xdr:rowOff>
    </xdr:to>
    <xdr:cxnSp macro="">
      <xdr:nvCxnSpPr>
        <xdr:cNvPr id="3" name="直接连接符 2"/>
        <xdr:cNvCxnSpPr/>
      </xdr:nvCxnSpPr>
      <xdr:spPr>
        <a:xfrm>
          <a:off x="466725" y="333375"/>
          <a:ext cx="933450" cy="771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95250</xdr:rowOff>
    </xdr:from>
    <xdr:to>
      <xdr:col>1</xdr:col>
      <xdr:colOff>19050</xdr:colOff>
      <xdr:row>5</xdr:row>
      <xdr:rowOff>0</xdr:rowOff>
    </xdr:to>
    <xdr:cxnSp macro="">
      <xdr:nvCxnSpPr>
        <xdr:cNvPr id="2" name="直接连接符 1"/>
        <xdr:cNvCxnSpPr/>
      </xdr:nvCxnSpPr>
      <xdr:spPr>
        <a:xfrm flipH="1" flipV="1">
          <a:off x="9525" y="1076325"/>
          <a:ext cx="1657350" cy="438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2</xdr:row>
      <xdr:rowOff>9525</xdr:rowOff>
    </xdr:from>
    <xdr:to>
      <xdr:col>1</xdr:col>
      <xdr:colOff>28575</xdr:colOff>
      <xdr:row>5</xdr:row>
      <xdr:rowOff>0</xdr:rowOff>
    </xdr:to>
    <xdr:cxnSp macro="">
      <xdr:nvCxnSpPr>
        <xdr:cNvPr id="3" name="直接连接符 2"/>
        <xdr:cNvCxnSpPr/>
      </xdr:nvCxnSpPr>
      <xdr:spPr>
        <a:xfrm>
          <a:off x="466725" y="742950"/>
          <a:ext cx="1209675" cy="771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57150</xdr:rowOff>
    </xdr:from>
    <xdr:to>
      <xdr:col>1</xdr:col>
      <xdr:colOff>3</xdr:colOff>
      <xdr:row>4</xdr:row>
      <xdr:rowOff>1</xdr:rowOff>
    </xdr:to>
    <xdr:cxnSp macro="">
      <xdr:nvCxnSpPr>
        <xdr:cNvPr id="2" name="直接连接符 1"/>
        <xdr:cNvCxnSpPr/>
      </xdr:nvCxnSpPr>
      <xdr:spPr>
        <a:xfrm flipH="1" flipV="1">
          <a:off x="9525" y="1038225"/>
          <a:ext cx="1285878" cy="3048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2</xdr:row>
      <xdr:rowOff>9525</xdr:rowOff>
    </xdr:from>
    <xdr:to>
      <xdr:col>1</xdr:col>
      <xdr:colOff>0</xdr:colOff>
      <xdr:row>4</xdr:row>
      <xdr:rowOff>0</xdr:rowOff>
    </xdr:to>
    <xdr:cxnSp macro="">
      <xdr:nvCxnSpPr>
        <xdr:cNvPr id="3" name="直接连接符 2"/>
        <xdr:cNvCxnSpPr/>
      </xdr:nvCxnSpPr>
      <xdr:spPr>
        <a:xfrm>
          <a:off x="295275" y="742950"/>
          <a:ext cx="1000125" cy="847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pane xSplit="1" ySplit="5" topLeftCell="B6" activePane="bottomRight" state="frozen"/>
      <selection pane="topRight" activeCell="C1" sqref="C1"/>
      <selection pane="bottomLeft" activeCell="A8" sqref="A8"/>
      <selection pane="bottomRight" activeCell="T13" sqref="T13"/>
    </sheetView>
  </sheetViews>
  <sheetFormatPr defaultRowHeight="14.25" x14ac:dyDescent="0.15"/>
  <cols>
    <col min="1" max="1" width="22.25" style="32" customWidth="1"/>
    <col min="2" max="4" width="5.5" style="32" customWidth="1"/>
    <col min="5" max="8" width="5.5" style="2" customWidth="1"/>
    <col min="9" max="9" width="5.5" style="24" customWidth="1"/>
    <col min="10" max="16" width="5.5" style="2" customWidth="1"/>
    <col min="17" max="17" width="5.5" style="32" customWidth="1"/>
    <col min="18" max="18" width="5.75" style="32" customWidth="1"/>
    <col min="19" max="16384" width="9" style="32"/>
  </cols>
  <sheetData>
    <row r="1" spans="1:18" ht="15.75" customHeight="1" x14ac:dyDescent="0.15">
      <c r="A1" s="1" t="s">
        <v>36</v>
      </c>
    </row>
    <row r="2" spans="1:18" ht="28.5" customHeight="1" x14ac:dyDescent="0.15">
      <c r="A2" s="65" t="s">
        <v>184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s="4" customFormat="1" ht="19.5" customHeight="1" x14ac:dyDescent="0.15">
      <c r="A3" s="66" t="s">
        <v>193</v>
      </c>
      <c r="B3" s="61" t="s">
        <v>3</v>
      </c>
      <c r="C3" s="61" t="s">
        <v>72</v>
      </c>
      <c r="D3" s="61" t="s">
        <v>16</v>
      </c>
      <c r="E3" s="67" t="s">
        <v>69</v>
      </c>
      <c r="F3" s="67" t="s">
        <v>65</v>
      </c>
      <c r="G3" s="61" t="s">
        <v>160</v>
      </c>
      <c r="H3" s="67" t="s">
        <v>16</v>
      </c>
      <c r="I3" s="67" t="s">
        <v>5</v>
      </c>
      <c r="J3" s="67" t="s">
        <v>17</v>
      </c>
      <c r="K3" s="67" t="s">
        <v>13</v>
      </c>
      <c r="L3" s="61" t="s">
        <v>43</v>
      </c>
      <c r="M3" s="67" t="s">
        <v>29</v>
      </c>
      <c r="N3" s="67" t="s">
        <v>4</v>
      </c>
      <c r="O3" s="67" t="s">
        <v>10</v>
      </c>
      <c r="P3" s="67" t="s">
        <v>35</v>
      </c>
      <c r="Q3" s="61" t="s">
        <v>161</v>
      </c>
      <c r="R3" s="61" t="s">
        <v>208</v>
      </c>
    </row>
    <row r="4" spans="1:18" s="4" customFormat="1" ht="22.5" customHeight="1" x14ac:dyDescent="0.15">
      <c r="A4" s="66"/>
      <c r="B4" s="61"/>
      <c r="C4" s="61"/>
      <c r="D4" s="61"/>
      <c r="E4" s="67"/>
      <c r="F4" s="67"/>
      <c r="G4" s="61"/>
      <c r="H4" s="67"/>
      <c r="I4" s="67"/>
      <c r="J4" s="67"/>
      <c r="K4" s="67"/>
      <c r="L4" s="61"/>
      <c r="M4" s="67"/>
      <c r="N4" s="67"/>
      <c r="O4" s="67"/>
      <c r="P4" s="67"/>
      <c r="Q4" s="61"/>
      <c r="R4" s="61"/>
    </row>
    <row r="5" spans="1:18" s="4" customFormat="1" ht="19.5" customHeight="1" x14ac:dyDescent="0.15">
      <c r="A5" s="66"/>
      <c r="B5" s="61"/>
      <c r="C5" s="54" t="s">
        <v>64</v>
      </c>
      <c r="D5" s="67" t="s">
        <v>71</v>
      </c>
      <c r="E5" s="67"/>
      <c r="F5" s="67"/>
      <c r="G5" s="67"/>
      <c r="H5" s="62" t="s">
        <v>0</v>
      </c>
      <c r="I5" s="63"/>
      <c r="J5" s="63"/>
      <c r="K5" s="63"/>
      <c r="L5" s="63"/>
      <c r="M5" s="63"/>
      <c r="N5" s="63"/>
      <c r="O5" s="63"/>
      <c r="P5" s="63"/>
      <c r="Q5" s="63"/>
      <c r="R5" s="64"/>
    </row>
    <row r="6" spans="1:18" s="12" customFormat="1" ht="18" customHeight="1" x14ac:dyDescent="0.15">
      <c r="A6" s="3" t="s">
        <v>2</v>
      </c>
      <c r="B6" s="6">
        <f>B7+B8+B9+B10+B11+B12+B13+B14+B15+B16+B17+B18+B19+B20+B21+B22+B23+B24+B25+B26+B27+B28+B29</f>
        <v>805</v>
      </c>
      <c r="C6" s="6">
        <f t="shared" ref="C6:R6" si="0">C7+C8+C9+C10+C11+C12+C13+C14+C15+C16+C17+C18+C19+C20+C21+C22+C23+C24+C25+C26+C27+C28+C29</f>
        <v>10</v>
      </c>
      <c r="D6" s="6">
        <f>E6+F6+G6</f>
        <v>56</v>
      </c>
      <c r="E6" s="6">
        <f t="shared" si="0"/>
        <v>23</v>
      </c>
      <c r="F6" s="6">
        <f t="shared" si="0"/>
        <v>30</v>
      </c>
      <c r="G6" s="6">
        <f t="shared" si="0"/>
        <v>3</v>
      </c>
      <c r="H6" s="6">
        <f t="shared" si="0"/>
        <v>739</v>
      </c>
      <c r="I6" s="6">
        <f t="shared" si="0"/>
        <v>49</v>
      </c>
      <c r="J6" s="6">
        <f t="shared" si="0"/>
        <v>59</v>
      </c>
      <c r="K6" s="6">
        <f t="shared" si="0"/>
        <v>30</v>
      </c>
      <c r="L6" s="6">
        <f t="shared" si="0"/>
        <v>99</v>
      </c>
      <c r="M6" s="6">
        <f t="shared" si="0"/>
        <v>16</v>
      </c>
      <c r="N6" s="6">
        <f t="shared" si="0"/>
        <v>130</v>
      </c>
      <c r="O6" s="6">
        <f t="shared" si="0"/>
        <v>290</v>
      </c>
      <c r="P6" s="6">
        <f t="shared" si="0"/>
        <v>32</v>
      </c>
      <c r="Q6" s="6">
        <f t="shared" si="0"/>
        <v>31</v>
      </c>
      <c r="R6" s="6">
        <f t="shared" si="0"/>
        <v>3</v>
      </c>
    </row>
    <row r="7" spans="1:18" s="12" customFormat="1" ht="18" customHeight="1" x14ac:dyDescent="0.15">
      <c r="A7" s="8" t="s">
        <v>39</v>
      </c>
      <c r="B7" s="6">
        <f t="shared" ref="B7:B29" si="1">C7+D7+H7</f>
        <v>182</v>
      </c>
      <c r="C7" s="13">
        <v>5</v>
      </c>
      <c r="D7" s="6">
        <f t="shared" ref="D7:D25" si="2">E7+F7+G7</f>
        <v>8</v>
      </c>
      <c r="E7" s="7">
        <v>8</v>
      </c>
      <c r="F7" s="7"/>
      <c r="G7" s="7"/>
      <c r="H7" s="6">
        <f>I7+J7+K7+L7+M7+N7+O7+P7+Q7+R7</f>
        <v>169</v>
      </c>
      <c r="I7" s="7">
        <v>5</v>
      </c>
      <c r="J7" s="7">
        <v>13</v>
      </c>
      <c r="K7" s="7">
        <v>5</v>
      </c>
      <c r="L7" s="7">
        <v>38</v>
      </c>
      <c r="M7" s="7">
        <v>3</v>
      </c>
      <c r="N7" s="7">
        <v>32</v>
      </c>
      <c r="O7" s="13">
        <v>70</v>
      </c>
      <c r="P7" s="7"/>
      <c r="Q7" s="13"/>
      <c r="R7" s="13">
        <v>3</v>
      </c>
    </row>
    <row r="8" spans="1:18" s="2" customFormat="1" ht="18" customHeight="1" x14ac:dyDescent="0.15">
      <c r="A8" s="8" t="s">
        <v>42</v>
      </c>
      <c r="B8" s="6">
        <f t="shared" si="1"/>
        <v>23</v>
      </c>
      <c r="C8" s="13"/>
      <c r="D8" s="6"/>
      <c r="E8" s="7"/>
      <c r="F8" s="7"/>
      <c r="G8" s="7"/>
      <c r="H8" s="6">
        <f t="shared" ref="H8:H29" si="3">I8+J8+K8+L8+M8+N8+O8+P8+Q8+R8</f>
        <v>23</v>
      </c>
      <c r="I8" s="7"/>
      <c r="J8" s="7">
        <v>3</v>
      </c>
      <c r="K8" s="7">
        <v>3</v>
      </c>
      <c r="L8" s="7">
        <v>2</v>
      </c>
      <c r="M8" s="7"/>
      <c r="N8" s="13">
        <v>5</v>
      </c>
      <c r="O8" s="7">
        <v>10</v>
      </c>
      <c r="P8" s="7"/>
      <c r="Q8" s="7"/>
      <c r="R8" s="57"/>
    </row>
    <row r="9" spans="1:18" s="2" customFormat="1" ht="18" customHeight="1" x14ac:dyDescent="0.15">
      <c r="A9" s="8" t="s">
        <v>9</v>
      </c>
      <c r="B9" s="6">
        <f t="shared" si="1"/>
        <v>54</v>
      </c>
      <c r="C9" s="7"/>
      <c r="D9" s="6">
        <f t="shared" si="2"/>
        <v>1</v>
      </c>
      <c r="E9" s="7"/>
      <c r="F9" s="7"/>
      <c r="G9" s="7">
        <v>1</v>
      </c>
      <c r="H9" s="6">
        <f t="shared" si="3"/>
        <v>53</v>
      </c>
      <c r="I9" s="7">
        <v>5</v>
      </c>
      <c r="J9" s="7">
        <v>8</v>
      </c>
      <c r="K9" s="7">
        <v>3</v>
      </c>
      <c r="L9" s="7">
        <v>5</v>
      </c>
      <c r="M9" s="7">
        <v>2</v>
      </c>
      <c r="N9" s="7">
        <v>12</v>
      </c>
      <c r="O9" s="7">
        <v>10</v>
      </c>
      <c r="P9" s="7">
        <v>8</v>
      </c>
      <c r="Q9" s="7"/>
      <c r="R9" s="57"/>
    </row>
    <row r="10" spans="1:18" s="2" customFormat="1" ht="18" customHeight="1" x14ac:dyDescent="0.15">
      <c r="A10" s="8" t="s">
        <v>59</v>
      </c>
      <c r="B10" s="6">
        <f t="shared" si="1"/>
        <v>16</v>
      </c>
      <c r="C10" s="7"/>
      <c r="D10" s="6"/>
      <c r="E10" s="7"/>
      <c r="F10" s="7"/>
      <c r="G10" s="7"/>
      <c r="H10" s="6">
        <f t="shared" si="3"/>
        <v>16</v>
      </c>
      <c r="I10" s="7"/>
      <c r="J10" s="7"/>
      <c r="K10" s="7"/>
      <c r="L10" s="7"/>
      <c r="M10" s="7"/>
      <c r="N10" s="7">
        <v>4</v>
      </c>
      <c r="O10" s="7">
        <v>10</v>
      </c>
      <c r="P10" s="7"/>
      <c r="Q10" s="13">
        <v>2</v>
      </c>
      <c r="R10" s="57"/>
    </row>
    <row r="11" spans="1:18" s="12" customFormat="1" ht="18" customHeight="1" x14ac:dyDescent="0.15">
      <c r="A11" s="8" t="s">
        <v>73</v>
      </c>
      <c r="B11" s="6">
        <f t="shared" si="1"/>
        <v>166</v>
      </c>
      <c r="C11" s="14"/>
      <c r="D11" s="6">
        <f t="shared" si="2"/>
        <v>8</v>
      </c>
      <c r="E11" s="6">
        <v>3</v>
      </c>
      <c r="F11" s="6">
        <v>5</v>
      </c>
      <c r="G11" s="6"/>
      <c r="H11" s="6">
        <f t="shared" si="3"/>
        <v>158</v>
      </c>
      <c r="I11" s="7">
        <v>10</v>
      </c>
      <c r="J11" s="14">
        <v>13</v>
      </c>
      <c r="K11" s="6">
        <v>6</v>
      </c>
      <c r="L11" s="6">
        <v>21</v>
      </c>
      <c r="M11" s="6">
        <v>3</v>
      </c>
      <c r="N11" s="6">
        <v>22</v>
      </c>
      <c r="O11" s="6">
        <v>80</v>
      </c>
      <c r="P11" s="6">
        <v>3</v>
      </c>
      <c r="Q11" s="6"/>
      <c r="R11" s="56"/>
    </row>
    <row r="12" spans="1:18" s="2" customFormat="1" ht="18" customHeight="1" x14ac:dyDescent="0.15">
      <c r="A12" s="8" t="s">
        <v>8</v>
      </c>
      <c r="B12" s="6">
        <f t="shared" si="1"/>
        <v>191</v>
      </c>
      <c r="C12" s="13">
        <v>5</v>
      </c>
      <c r="D12" s="6">
        <f t="shared" si="2"/>
        <v>12</v>
      </c>
      <c r="E12" s="7">
        <v>2</v>
      </c>
      <c r="F12" s="7">
        <v>10</v>
      </c>
      <c r="G12" s="7"/>
      <c r="H12" s="6">
        <f t="shared" si="3"/>
        <v>174</v>
      </c>
      <c r="I12" s="7">
        <v>17</v>
      </c>
      <c r="J12" s="7">
        <v>12</v>
      </c>
      <c r="K12" s="7">
        <v>4</v>
      </c>
      <c r="L12" s="7">
        <v>29</v>
      </c>
      <c r="M12" s="7">
        <v>4</v>
      </c>
      <c r="N12" s="7">
        <v>18</v>
      </c>
      <c r="O12" s="7">
        <v>80</v>
      </c>
      <c r="P12" s="7">
        <v>6</v>
      </c>
      <c r="Q12" s="7">
        <v>4</v>
      </c>
      <c r="R12" s="57"/>
    </row>
    <row r="13" spans="1:18" s="2" customFormat="1" ht="18" customHeight="1" x14ac:dyDescent="0.15">
      <c r="A13" s="8" t="s">
        <v>7</v>
      </c>
      <c r="B13" s="6">
        <f t="shared" si="1"/>
        <v>73</v>
      </c>
      <c r="C13" s="14"/>
      <c r="D13" s="6">
        <f t="shared" si="2"/>
        <v>10</v>
      </c>
      <c r="E13" s="6">
        <v>5</v>
      </c>
      <c r="F13" s="6">
        <v>5</v>
      </c>
      <c r="G13" s="6"/>
      <c r="H13" s="6">
        <f t="shared" si="3"/>
        <v>63</v>
      </c>
      <c r="I13" s="6"/>
      <c r="J13" s="14" t="s">
        <v>44</v>
      </c>
      <c r="K13" s="6">
        <v>3</v>
      </c>
      <c r="L13" s="6"/>
      <c r="M13" s="6"/>
      <c r="N13" s="6">
        <v>23</v>
      </c>
      <c r="O13" s="6">
        <v>20</v>
      </c>
      <c r="P13" s="6">
        <v>4</v>
      </c>
      <c r="Q13" s="6">
        <v>5</v>
      </c>
      <c r="R13" s="57"/>
    </row>
    <row r="14" spans="1:18" s="2" customFormat="1" ht="18" customHeight="1" x14ac:dyDescent="0.15">
      <c r="A14" s="15" t="s">
        <v>57</v>
      </c>
      <c r="B14" s="6">
        <f t="shared" si="1"/>
        <v>15</v>
      </c>
      <c r="C14" s="13"/>
      <c r="D14" s="6">
        <f t="shared" si="2"/>
        <v>5</v>
      </c>
      <c r="E14" s="7">
        <v>5</v>
      </c>
      <c r="F14" s="7"/>
      <c r="G14" s="7"/>
      <c r="H14" s="6">
        <f t="shared" si="3"/>
        <v>10</v>
      </c>
      <c r="I14" s="7"/>
      <c r="J14" s="7"/>
      <c r="K14" s="7"/>
      <c r="L14" s="7"/>
      <c r="M14" s="7"/>
      <c r="N14" s="7">
        <v>10</v>
      </c>
      <c r="O14" s="7"/>
      <c r="P14" s="7"/>
      <c r="Q14" s="7"/>
      <c r="R14" s="57"/>
    </row>
    <row r="15" spans="1:18" s="2" customFormat="1" ht="18" customHeight="1" x14ac:dyDescent="0.15">
      <c r="A15" s="15" t="s">
        <v>58</v>
      </c>
      <c r="B15" s="6">
        <f t="shared" si="1"/>
        <v>32</v>
      </c>
      <c r="C15" s="13"/>
      <c r="D15" s="6">
        <f t="shared" si="2"/>
        <v>10</v>
      </c>
      <c r="E15" s="7"/>
      <c r="F15" s="13">
        <v>10</v>
      </c>
      <c r="G15" s="7"/>
      <c r="H15" s="6">
        <f t="shared" si="3"/>
        <v>22</v>
      </c>
      <c r="I15" s="7"/>
      <c r="J15" s="7"/>
      <c r="K15" s="7"/>
      <c r="L15" s="7"/>
      <c r="M15" s="7"/>
      <c r="N15" s="7">
        <v>2</v>
      </c>
      <c r="O15" s="7">
        <v>10</v>
      </c>
      <c r="P15" s="7"/>
      <c r="Q15" s="7">
        <v>10</v>
      </c>
      <c r="R15" s="57"/>
    </row>
    <row r="16" spans="1:18" s="2" customFormat="1" ht="18" customHeight="1" x14ac:dyDescent="0.15">
      <c r="A16" s="8" t="s">
        <v>19</v>
      </c>
      <c r="B16" s="6">
        <f t="shared" si="1"/>
        <v>3</v>
      </c>
      <c r="C16" s="7"/>
      <c r="D16" s="6"/>
      <c r="E16" s="7"/>
      <c r="F16" s="7"/>
      <c r="G16" s="7"/>
      <c r="H16" s="6">
        <f t="shared" si="3"/>
        <v>3</v>
      </c>
      <c r="I16" s="7"/>
      <c r="J16" s="7"/>
      <c r="K16" s="7"/>
      <c r="L16" s="7"/>
      <c r="M16" s="7"/>
      <c r="N16" s="7"/>
      <c r="O16" s="7"/>
      <c r="P16" s="7"/>
      <c r="Q16" s="13">
        <v>3</v>
      </c>
      <c r="R16" s="57"/>
    </row>
    <row r="17" spans="1:18" s="12" customFormat="1" ht="18" customHeight="1" x14ac:dyDescent="0.15">
      <c r="A17" s="17" t="s">
        <v>55</v>
      </c>
      <c r="B17" s="6">
        <f t="shared" si="1"/>
        <v>3</v>
      </c>
      <c r="C17" s="6"/>
      <c r="D17" s="6"/>
      <c r="E17" s="7"/>
      <c r="F17" s="7"/>
      <c r="G17" s="7"/>
      <c r="H17" s="6">
        <f t="shared" si="3"/>
        <v>3</v>
      </c>
      <c r="I17" s="7">
        <v>3</v>
      </c>
      <c r="J17" s="7"/>
      <c r="K17" s="7"/>
      <c r="L17" s="7"/>
      <c r="M17" s="7"/>
      <c r="N17" s="7"/>
      <c r="O17" s="7"/>
      <c r="P17" s="7"/>
      <c r="Q17" s="7"/>
      <c r="R17" s="56"/>
    </row>
    <row r="18" spans="1:18" s="2" customFormat="1" ht="18" customHeight="1" x14ac:dyDescent="0.15">
      <c r="A18" s="8" t="s">
        <v>66</v>
      </c>
      <c r="B18" s="6">
        <f t="shared" si="1"/>
        <v>2</v>
      </c>
      <c r="C18" s="7"/>
      <c r="D18" s="6"/>
      <c r="E18" s="7"/>
      <c r="F18" s="7"/>
      <c r="G18" s="7"/>
      <c r="H18" s="6">
        <f t="shared" si="3"/>
        <v>2</v>
      </c>
      <c r="I18" s="7"/>
      <c r="J18" s="7"/>
      <c r="K18" s="7"/>
      <c r="L18" s="7"/>
      <c r="M18" s="7"/>
      <c r="N18" s="7"/>
      <c r="O18" s="7"/>
      <c r="P18" s="7"/>
      <c r="Q18" s="13">
        <v>2</v>
      </c>
      <c r="R18" s="57"/>
    </row>
    <row r="19" spans="1:18" s="2" customFormat="1" ht="18" customHeight="1" x14ac:dyDescent="0.15">
      <c r="A19" s="16" t="s">
        <v>41</v>
      </c>
      <c r="B19" s="6">
        <f t="shared" si="1"/>
        <v>2</v>
      </c>
      <c r="C19" s="14"/>
      <c r="D19" s="6"/>
      <c r="E19" s="6"/>
      <c r="F19" s="6"/>
      <c r="G19" s="6"/>
      <c r="H19" s="6">
        <f t="shared" si="3"/>
        <v>2</v>
      </c>
      <c r="I19" s="6"/>
      <c r="J19" s="6"/>
      <c r="K19" s="6"/>
      <c r="L19" s="14">
        <v>2</v>
      </c>
      <c r="M19" s="6"/>
      <c r="N19" s="7"/>
      <c r="O19" s="6"/>
      <c r="P19" s="6"/>
      <c r="Q19" s="6"/>
      <c r="R19" s="57"/>
    </row>
    <row r="20" spans="1:18" s="2" customFormat="1" ht="18" customHeight="1" x14ac:dyDescent="0.15">
      <c r="A20" s="16" t="s">
        <v>45</v>
      </c>
      <c r="B20" s="6">
        <f t="shared" si="1"/>
        <v>4</v>
      </c>
      <c r="C20" s="14"/>
      <c r="D20" s="6"/>
      <c r="E20" s="7"/>
      <c r="F20" s="7"/>
      <c r="G20" s="7"/>
      <c r="H20" s="6">
        <f t="shared" si="3"/>
        <v>4</v>
      </c>
      <c r="I20" s="7">
        <v>2</v>
      </c>
      <c r="J20" s="14">
        <v>2</v>
      </c>
      <c r="K20" s="7"/>
      <c r="L20" s="7"/>
      <c r="M20" s="7"/>
      <c r="N20" s="7"/>
      <c r="O20" s="7"/>
      <c r="P20" s="7"/>
      <c r="Q20" s="7"/>
      <c r="R20" s="57"/>
    </row>
    <row r="21" spans="1:18" s="2" customFormat="1" ht="18" customHeight="1" x14ac:dyDescent="0.15">
      <c r="A21" s="16" t="s">
        <v>40</v>
      </c>
      <c r="B21" s="6">
        <f t="shared" si="1"/>
        <v>4</v>
      </c>
      <c r="C21" s="14"/>
      <c r="D21" s="6"/>
      <c r="E21" s="6"/>
      <c r="F21" s="6"/>
      <c r="G21" s="6"/>
      <c r="H21" s="6">
        <f t="shared" si="3"/>
        <v>4</v>
      </c>
      <c r="I21" s="7">
        <v>2</v>
      </c>
      <c r="J21" s="6"/>
      <c r="K21" s="6"/>
      <c r="L21" s="14">
        <v>2</v>
      </c>
      <c r="M21" s="6"/>
      <c r="N21" s="7"/>
      <c r="O21" s="6"/>
      <c r="P21" s="6"/>
      <c r="Q21" s="6"/>
      <c r="R21" s="57"/>
    </row>
    <row r="22" spans="1:18" s="2" customFormat="1" ht="18" customHeight="1" x14ac:dyDescent="0.15">
      <c r="A22" s="17" t="s">
        <v>56</v>
      </c>
      <c r="B22" s="6">
        <f t="shared" si="1"/>
        <v>4</v>
      </c>
      <c r="C22" s="6"/>
      <c r="D22" s="6"/>
      <c r="E22" s="7"/>
      <c r="F22" s="7"/>
      <c r="G22" s="7"/>
      <c r="H22" s="6">
        <f t="shared" si="3"/>
        <v>4</v>
      </c>
      <c r="I22" s="7">
        <v>4</v>
      </c>
      <c r="J22" s="7"/>
      <c r="K22" s="7"/>
      <c r="L22" s="7"/>
      <c r="M22" s="7"/>
      <c r="N22" s="7"/>
      <c r="O22" s="7"/>
      <c r="P22" s="7"/>
      <c r="Q22" s="7"/>
      <c r="R22" s="57"/>
    </row>
    <row r="23" spans="1:18" s="2" customFormat="1" ht="18" customHeight="1" x14ac:dyDescent="0.15">
      <c r="A23" s="8" t="s">
        <v>70</v>
      </c>
      <c r="B23" s="6">
        <f t="shared" si="1"/>
        <v>2</v>
      </c>
      <c r="C23" s="7"/>
      <c r="D23" s="6"/>
      <c r="E23" s="7"/>
      <c r="F23" s="7"/>
      <c r="G23" s="7"/>
      <c r="H23" s="6">
        <f t="shared" si="3"/>
        <v>2</v>
      </c>
      <c r="I23" s="7"/>
      <c r="J23" s="7"/>
      <c r="K23" s="7"/>
      <c r="L23" s="7"/>
      <c r="M23" s="7"/>
      <c r="N23" s="7"/>
      <c r="O23" s="7"/>
      <c r="P23" s="13" t="s">
        <v>47</v>
      </c>
      <c r="Q23" s="7"/>
      <c r="R23" s="57"/>
    </row>
    <row r="24" spans="1:18" s="12" customFormat="1" ht="18" customHeight="1" x14ac:dyDescent="0.15">
      <c r="A24" s="8" t="s">
        <v>187</v>
      </c>
      <c r="B24" s="6">
        <f t="shared" si="1"/>
        <v>4</v>
      </c>
      <c r="C24" s="7"/>
      <c r="D24" s="6"/>
      <c r="E24" s="7"/>
      <c r="F24" s="7"/>
      <c r="G24" s="7"/>
      <c r="H24" s="6">
        <f t="shared" si="3"/>
        <v>4</v>
      </c>
      <c r="I24" s="7"/>
      <c r="J24" s="7"/>
      <c r="K24" s="7"/>
      <c r="L24" s="7"/>
      <c r="M24" s="7"/>
      <c r="N24" s="7"/>
      <c r="O24" s="7"/>
      <c r="P24" s="13" t="s">
        <v>50</v>
      </c>
      <c r="Q24" s="7"/>
      <c r="R24" s="56"/>
    </row>
    <row r="25" spans="1:18" s="2" customFormat="1" ht="18" customHeight="1" x14ac:dyDescent="0.15">
      <c r="A25" s="8" t="s">
        <v>67</v>
      </c>
      <c r="B25" s="6">
        <f t="shared" si="1"/>
        <v>3</v>
      </c>
      <c r="C25" s="7"/>
      <c r="D25" s="6">
        <f t="shared" si="2"/>
        <v>2</v>
      </c>
      <c r="E25" s="7"/>
      <c r="F25" s="7"/>
      <c r="G25" s="7">
        <v>2</v>
      </c>
      <c r="H25" s="6">
        <f t="shared" si="3"/>
        <v>1</v>
      </c>
      <c r="I25" s="7"/>
      <c r="J25" s="7"/>
      <c r="K25" s="7"/>
      <c r="L25" s="7"/>
      <c r="M25" s="7"/>
      <c r="N25" s="7"/>
      <c r="O25" s="7"/>
      <c r="P25" s="7">
        <v>1</v>
      </c>
      <c r="Q25" s="7"/>
      <c r="R25" s="57"/>
    </row>
    <row r="26" spans="1:18" s="2" customFormat="1" ht="18" customHeight="1" x14ac:dyDescent="0.15">
      <c r="A26" s="8" t="s">
        <v>68</v>
      </c>
      <c r="B26" s="6">
        <f t="shared" si="1"/>
        <v>2</v>
      </c>
      <c r="C26" s="7"/>
      <c r="D26" s="6"/>
      <c r="E26" s="7"/>
      <c r="F26" s="7"/>
      <c r="G26" s="7"/>
      <c r="H26" s="6">
        <f t="shared" si="3"/>
        <v>2</v>
      </c>
      <c r="I26" s="7"/>
      <c r="J26" s="7"/>
      <c r="K26" s="7"/>
      <c r="L26" s="7"/>
      <c r="M26" s="7"/>
      <c r="N26" s="7"/>
      <c r="O26" s="7"/>
      <c r="P26" s="13" t="s">
        <v>47</v>
      </c>
      <c r="Q26" s="7"/>
      <c r="R26" s="57"/>
    </row>
    <row r="27" spans="1:18" s="2" customFormat="1" ht="18" customHeight="1" x14ac:dyDescent="0.15">
      <c r="A27" s="8" t="s">
        <v>162</v>
      </c>
      <c r="B27" s="6">
        <f t="shared" si="1"/>
        <v>4</v>
      </c>
      <c r="C27" s="7"/>
      <c r="D27" s="6"/>
      <c r="E27" s="7"/>
      <c r="F27" s="7"/>
      <c r="G27" s="7"/>
      <c r="H27" s="6">
        <f t="shared" si="3"/>
        <v>4</v>
      </c>
      <c r="I27" s="7"/>
      <c r="J27" s="7"/>
      <c r="K27" s="7"/>
      <c r="L27" s="7"/>
      <c r="M27" s="7">
        <v>4</v>
      </c>
      <c r="N27" s="7"/>
      <c r="O27" s="7"/>
      <c r="P27" s="7"/>
      <c r="Q27" s="13"/>
      <c r="R27" s="57"/>
    </row>
    <row r="28" spans="1:18" s="2" customFormat="1" ht="18" customHeight="1" x14ac:dyDescent="0.15">
      <c r="A28" s="8" t="s">
        <v>146</v>
      </c>
      <c r="B28" s="6">
        <f t="shared" si="1"/>
        <v>9</v>
      </c>
      <c r="C28" s="13"/>
      <c r="D28" s="6"/>
      <c r="E28" s="7"/>
      <c r="F28" s="7"/>
      <c r="G28" s="7"/>
      <c r="H28" s="6">
        <f t="shared" si="3"/>
        <v>9</v>
      </c>
      <c r="I28" s="7">
        <v>1</v>
      </c>
      <c r="J28" s="7"/>
      <c r="K28" s="7">
        <v>4</v>
      </c>
      <c r="L28" s="7"/>
      <c r="M28" s="7"/>
      <c r="N28" s="13">
        <v>2</v>
      </c>
      <c r="O28" s="7"/>
      <c r="P28" s="7">
        <v>2</v>
      </c>
      <c r="Q28" s="7"/>
      <c r="R28" s="57"/>
    </row>
    <row r="29" spans="1:18" s="2" customFormat="1" ht="18" customHeight="1" x14ac:dyDescent="0.15">
      <c r="A29" s="16" t="s">
        <v>51</v>
      </c>
      <c r="B29" s="6">
        <f t="shared" si="1"/>
        <v>7</v>
      </c>
      <c r="C29" s="7"/>
      <c r="D29" s="6"/>
      <c r="E29" s="7"/>
      <c r="F29" s="7"/>
      <c r="G29" s="7"/>
      <c r="H29" s="6">
        <f t="shared" si="3"/>
        <v>7</v>
      </c>
      <c r="I29" s="7"/>
      <c r="J29" s="7"/>
      <c r="K29" s="7">
        <v>2</v>
      </c>
      <c r="L29" s="7"/>
      <c r="M29" s="7"/>
      <c r="N29" s="7"/>
      <c r="O29" s="7"/>
      <c r="P29" s="7"/>
      <c r="Q29" s="13">
        <v>5</v>
      </c>
      <c r="R29" s="57"/>
    </row>
  </sheetData>
  <sheetProtection password="DB30" sheet="1" objects="1" scenarios="1"/>
  <sortState ref="A7:U120">
    <sortCondition ref="A7:A120"/>
  </sortState>
  <mergeCells count="21">
    <mergeCell ref="G3:G4"/>
    <mergeCell ref="N3:N4"/>
    <mergeCell ref="O3:O4"/>
    <mergeCell ref="L3:L4"/>
    <mergeCell ref="P3:P4"/>
    <mergeCell ref="R3:R4"/>
    <mergeCell ref="H5:R5"/>
    <mergeCell ref="A2:R2"/>
    <mergeCell ref="C3:C4"/>
    <mergeCell ref="A3:A5"/>
    <mergeCell ref="B3:B5"/>
    <mergeCell ref="D3:D4"/>
    <mergeCell ref="E3:E4"/>
    <mergeCell ref="F3:F4"/>
    <mergeCell ref="H3:H4"/>
    <mergeCell ref="I3:I4"/>
    <mergeCell ref="J3:J4"/>
    <mergeCell ref="K3:K4"/>
    <mergeCell ref="M3:M4"/>
    <mergeCell ref="D5:G5"/>
    <mergeCell ref="Q3:Q4"/>
  </mergeCells>
  <phoneticPr fontId="2" type="noConversion"/>
  <pageMargins left="0.78740157480314965" right="0.74803149606299213" top="0.27559055118110237" bottom="3.937007874015748E-2" header="0" footer="0"/>
  <pageSetup paperSize="9" orientation="landscape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pane xSplit="1" ySplit="5" topLeftCell="B6" activePane="bottomRight" state="frozen"/>
      <selection pane="topRight" activeCell="C1" sqref="C1"/>
      <selection pane="bottomLeft" activeCell="A8" sqref="A8"/>
      <selection pane="bottomRight" activeCell="D23" sqref="D23"/>
    </sheetView>
  </sheetViews>
  <sheetFormatPr defaultRowHeight="14.25" x14ac:dyDescent="0.15"/>
  <cols>
    <col min="1" max="1" width="24.875" style="32" customWidth="1"/>
    <col min="2" max="2" width="6.375" style="32" customWidth="1"/>
    <col min="3" max="3" width="6.125" style="32" customWidth="1"/>
    <col min="4" max="4" width="5.875" style="2" customWidth="1"/>
    <col min="5" max="5" width="7.75" style="2" customWidth="1"/>
    <col min="6" max="6" width="6.125" style="2" customWidth="1"/>
    <col min="7" max="10" width="6.125" style="32" customWidth="1"/>
    <col min="11" max="11" width="5.375" style="32" customWidth="1"/>
    <col min="12" max="15" width="6.125" style="32" customWidth="1"/>
    <col min="16" max="16" width="5.125" style="32" customWidth="1"/>
    <col min="17" max="17" width="5.5" style="32" customWidth="1"/>
    <col min="18" max="16384" width="9" style="32"/>
  </cols>
  <sheetData>
    <row r="1" spans="1:17" ht="16.5" customHeight="1" x14ac:dyDescent="0.15">
      <c r="A1" s="1" t="s">
        <v>37</v>
      </c>
    </row>
    <row r="2" spans="1:17" ht="33.75" customHeight="1" x14ac:dyDescent="0.15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4" customFormat="1" ht="27" customHeight="1" x14ac:dyDescent="0.15">
      <c r="A3" s="66" t="s">
        <v>196</v>
      </c>
      <c r="B3" s="61" t="s">
        <v>3</v>
      </c>
      <c r="C3" s="61" t="s">
        <v>16</v>
      </c>
      <c r="D3" s="67" t="s">
        <v>195</v>
      </c>
      <c r="E3" s="54" t="s">
        <v>194</v>
      </c>
      <c r="F3" s="67" t="s">
        <v>16</v>
      </c>
      <c r="G3" s="67" t="s">
        <v>30</v>
      </c>
      <c r="H3" s="67" t="s">
        <v>31</v>
      </c>
      <c r="I3" s="67" t="s">
        <v>32</v>
      </c>
      <c r="J3" s="67" t="s">
        <v>159</v>
      </c>
      <c r="K3" s="67" t="s">
        <v>179</v>
      </c>
      <c r="L3" s="67" t="s">
        <v>14</v>
      </c>
      <c r="M3" s="67" t="s">
        <v>15</v>
      </c>
      <c r="N3" s="67"/>
      <c r="O3" s="67"/>
      <c r="P3" s="67" t="s">
        <v>158</v>
      </c>
      <c r="Q3" s="67" t="s">
        <v>209</v>
      </c>
    </row>
    <row r="4" spans="1:17" s="4" customFormat="1" ht="27" customHeight="1" x14ac:dyDescent="0.15">
      <c r="A4" s="66"/>
      <c r="B4" s="61"/>
      <c r="C4" s="61"/>
      <c r="D4" s="67"/>
      <c r="E4" s="54" t="s">
        <v>166</v>
      </c>
      <c r="F4" s="67"/>
      <c r="G4" s="67"/>
      <c r="H4" s="67"/>
      <c r="I4" s="67"/>
      <c r="J4" s="67"/>
      <c r="K4" s="67"/>
      <c r="L4" s="67"/>
      <c r="M4" s="55" t="s">
        <v>165</v>
      </c>
      <c r="N4" s="55" t="s">
        <v>163</v>
      </c>
      <c r="O4" s="55" t="s">
        <v>164</v>
      </c>
      <c r="P4" s="67"/>
      <c r="Q4" s="67"/>
    </row>
    <row r="5" spans="1:17" s="4" customFormat="1" ht="19.5" customHeight="1" x14ac:dyDescent="0.15">
      <c r="A5" s="66"/>
      <c r="B5" s="61"/>
      <c r="C5" s="67" t="s">
        <v>188</v>
      </c>
      <c r="D5" s="67"/>
      <c r="E5" s="67"/>
      <c r="F5" s="62" t="s">
        <v>6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</row>
    <row r="6" spans="1:17" s="12" customFormat="1" ht="19.5" customHeight="1" x14ac:dyDescent="0.15">
      <c r="A6" s="3" t="s">
        <v>2</v>
      </c>
      <c r="B6" s="20">
        <f t="shared" ref="B6:Q6" si="0">B7+B8+B9+B10+B11+B12+B13+B14+B15+B16+B17+B18+B21+B19+B20+B22+B23+B24+B25</f>
        <v>567</v>
      </c>
      <c r="C6" s="20">
        <f t="shared" si="0"/>
        <v>24</v>
      </c>
      <c r="D6" s="20">
        <f t="shared" si="0"/>
        <v>19</v>
      </c>
      <c r="E6" s="20">
        <f t="shared" si="0"/>
        <v>5</v>
      </c>
      <c r="F6" s="20">
        <f t="shared" si="0"/>
        <v>543</v>
      </c>
      <c r="G6" s="20">
        <f t="shared" si="0"/>
        <v>51</v>
      </c>
      <c r="H6" s="20">
        <f t="shared" si="0"/>
        <v>30</v>
      </c>
      <c r="I6" s="20">
        <f t="shared" si="0"/>
        <v>10</v>
      </c>
      <c r="J6" s="20">
        <f t="shared" si="0"/>
        <v>98</v>
      </c>
      <c r="K6" s="20">
        <f t="shared" si="0"/>
        <v>135</v>
      </c>
      <c r="L6" s="20">
        <f t="shared" si="0"/>
        <v>147</v>
      </c>
      <c r="M6" s="20">
        <f t="shared" si="0"/>
        <v>9</v>
      </c>
      <c r="N6" s="20">
        <f t="shared" si="0"/>
        <v>50</v>
      </c>
      <c r="O6" s="20">
        <f t="shared" si="0"/>
        <v>6</v>
      </c>
      <c r="P6" s="20">
        <f t="shared" si="0"/>
        <v>1</v>
      </c>
      <c r="Q6" s="20">
        <f t="shared" si="0"/>
        <v>6</v>
      </c>
    </row>
    <row r="7" spans="1:17" s="33" customFormat="1" ht="19.5" customHeight="1" x14ac:dyDescent="0.15">
      <c r="A7" s="5" t="s">
        <v>78</v>
      </c>
      <c r="B7" s="20">
        <f t="shared" ref="B7:B25" si="1">C7+F7</f>
        <v>314</v>
      </c>
      <c r="C7" s="20">
        <f t="shared" ref="C7:C10" si="2">D7+E7</f>
        <v>5</v>
      </c>
      <c r="D7" s="9"/>
      <c r="E7" s="9">
        <v>5</v>
      </c>
      <c r="F7" s="20">
        <f>G7+H7+I7+J7+K7+L7+M7+N7+O7+P7+Q7</f>
        <v>309</v>
      </c>
      <c r="G7" s="9">
        <v>20</v>
      </c>
      <c r="H7" s="9">
        <v>10</v>
      </c>
      <c r="I7" s="9">
        <v>4</v>
      </c>
      <c r="J7" s="9">
        <v>30</v>
      </c>
      <c r="K7" s="9">
        <v>50</v>
      </c>
      <c r="L7" s="9">
        <v>147</v>
      </c>
      <c r="M7" s="29">
        <v>6</v>
      </c>
      <c r="N7" s="29">
        <v>40</v>
      </c>
      <c r="O7" s="29">
        <v>2</v>
      </c>
      <c r="P7" s="9"/>
      <c r="Q7" s="58"/>
    </row>
    <row r="8" spans="1:17" s="33" customFormat="1" ht="19.5" customHeight="1" x14ac:dyDescent="0.15">
      <c r="A8" s="8" t="s">
        <v>126</v>
      </c>
      <c r="B8" s="20">
        <f t="shared" si="1"/>
        <v>10</v>
      </c>
      <c r="C8" s="20">
        <f t="shared" si="2"/>
        <v>10</v>
      </c>
      <c r="D8" s="27">
        <v>10</v>
      </c>
      <c r="E8" s="9"/>
      <c r="F8" s="20">
        <f t="shared" ref="F8:F25" si="3">G8+H8+I8+J8+K8+L8+M8+N8+O8+P8+Q8</f>
        <v>0</v>
      </c>
      <c r="G8" s="9"/>
      <c r="H8" s="9"/>
      <c r="I8" s="9"/>
      <c r="J8" s="9"/>
      <c r="K8" s="9"/>
      <c r="L8" s="9"/>
      <c r="M8" s="9"/>
      <c r="N8" s="9"/>
      <c r="O8" s="9"/>
      <c r="P8" s="9"/>
      <c r="Q8" s="58"/>
    </row>
    <row r="9" spans="1:17" s="12" customFormat="1" ht="19.5" customHeight="1" x14ac:dyDescent="0.15">
      <c r="A9" s="18" t="s">
        <v>20</v>
      </c>
      <c r="B9" s="20">
        <f t="shared" si="1"/>
        <v>21</v>
      </c>
      <c r="C9" s="20"/>
      <c r="D9" s="3"/>
      <c r="E9" s="3"/>
      <c r="F9" s="20">
        <f t="shared" si="3"/>
        <v>21</v>
      </c>
      <c r="G9" s="3"/>
      <c r="H9" s="3"/>
      <c r="I9" s="3"/>
      <c r="J9" s="28">
        <v>5</v>
      </c>
      <c r="K9" s="28">
        <v>10</v>
      </c>
      <c r="L9" s="3"/>
      <c r="M9" s="3"/>
      <c r="N9" s="3"/>
      <c r="O9" s="3"/>
      <c r="P9" s="3"/>
      <c r="Q9" s="28">
        <v>6</v>
      </c>
    </row>
    <row r="10" spans="1:17" s="33" customFormat="1" ht="19.5" customHeight="1" x14ac:dyDescent="0.15">
      <c r="A10" s="25" t="s">
        <v>152</v>
      </c>
      <c r="B10" s="20">
        <f t="shared" si="1"/>
        <v>47</v>
      </c>
      <c r="C10" s="20">
        <f t="shared" si="2"/>
        <v>2</v>
      </c>
      <c r="D10" s="3">
        <v>2</v>
      </c>
      <c r="E10" s="3"/>
      <c r="F10" s="20">
        <f t="shared" si="3"/>
        <v>45</v>
      </c>
      <c r="G10" s="28">
        <v>15</v>
      </c>
      <c r="H10" s="3">
        <v>5</v>
      </c>
      <c r="I10" s="3"/>
      <c r="J10" s="3">
        <v>10</v>
      </c>
      <c r="K10" s="3">
        <v>15</v>
      </c>
      <c r="L10" s="3"/>
      <c r="M10" s="3"/>
      <c r="N10" s="3"/>
      <c r="O10" s="3"/>
      <c r="P10" s="3"/>
      <c r="Q10" s="58"/>
    </row>
    <row r="11" spans="1:17" s="33" customFormat="1" ht="19.5" customHeight="1" x14ac:dyDescent="0.15">
      <c r="A11" s="31" t="s">
        <v>81</v>
      </c>
      <c r="B11" s="20">
        <f t="shared" si="1"/>
        <v>37</v>
      </c>
      <c r="C11" s="20"/>
      <c r="D11" s="9"/>
      <c r="E11" s="9"/>
      <c r="F11" s="20">
        <f t="shared" si="3"/>
        <v>37</v>
      </c>
      <c r="G11" s="9">
        <v>5</v>
      </c>
      <c r="H11" s="9">
        <v>5</v>
      </c>
      <c r="I11" s="17" t="s">
        <v>80</v>
      </c>
      <c r="J11" s="9">
        <v>10</v>
      </c>
      <c r="K11" s="9">
        <v>15</v>
      </c>
      <c r="L11" s="9"/>
      <c r="M11" s="9"/>
      <c r="N11" s="9"/>
      <c r="O11" s="9"/>
      <c r="P11" s="9"/>
      <c r="Q11" s="58"/>
    </row>
    <row r="12" spans="1:17" s="33" customFormat="1" ht="19.5" customHeight="1" x14ac:dyDescent="0.15">
      <c r="A12" s="31" t="s">
        <v>1</v>
      </c>
      <c r="B12" s="20">
        <f t="shared" si="1"/>
        <v>51</v>
      </c>
      <c r="C12" s="20"/>
      <c r="D12" s="3"/>
      <c r="E12" s="3"/>
      <c r="F12" s="20">
        <f t="shared" si="3"/>
        <v>51</v>
      </c>
      <c r="G12" s="3">
        <v>6</v>
      </c>
      <c r="H12" s="3">
        <v>5</v>
      </c>
      <c r="I12" s="3">
        <v>2</v>
      </c>
      <c r="J12" s="28">
        <v>10</v>
      </c>
      <c r="K12" s="28">
        <v>20</v>
      </c>
      <c r="L12" s="3"/>
      <c r="M12" s="3">
        <v>1</v>
      </c>
      <c r="N12" s="3">
        <v>5</v>
      </c>
      <c r="O12" s="3">
        <v>2</v>
      </c>
      <c r="P12" s="3"/>
      <c r="Q12" s="58"/>
    </row>
    <row r="13" spans="1:17" s="33" customFormat="1" ht="19.5" customHeight="1" x14ac:dyDescent="0.15">
      <c r="A13" s="31" t="s">
        <v>79</v>
      </c>
      <c r="B13" s="20">
        <f t="shared" si="1"/>
        <v>13</v>
      </c>
      <c r="C13" s="20"/>
      <c r="D13" s="9"/>
      <c r="E13" s="9"/>
      <c r="F13" s="20">
        <f t="shared" si="3"/>
        <v>13</v>
      </c>
      <c r="G13" s="9"/>
      <c r="H13" s="9"/>
      <c r="I13" s="17" t="s">
        <v>80</v>
      </c>
      <c r="J13" s="9"/>
      <c r="K13" s="9">
        <v>5</v>
      </c>
      <c r="L13" s="9"/>
      <c r="M13" s="9">
        <v>1</v>
      </c>
      <c r="N13" s="9">
        <v>5</v>
      </c>
      <c r="O13" s="9"/>
      <c r="P13" s="9"/>
      <c r="Q13" s="58"/>
    </row>
    <row r="14" spans="1:17" s="2" customFormat="1" ht="19.5" customHeight="1" x14ac:dyDescent="0.15">
      <c r="A14" s="8" t="s">
        <v>148</v>
      </c>
      <c r="B14" s="20">
        <f t="shared" si="1"/>
        <v>1</v>
      </c>
      <c r="C14" s="20"/>
      <c r="D14" s="9"/>
      <c r="E14" s="9"/>
      <c r="F14" s="20">
        <f t="shared" si="3"/>
        <v>1</v>
      </c>
      <c r="G14" s="9"/>
      <c r="H14" s="9"/>
      <c r="I14" s="9"/>
      <c r="J14" s="9"/>
      <c r="K14" s="9"/>
      <c r="L14" s="9"/>
      <c r="M14" s="9"/>
      <c r="N14" s="9"/>
      <c r="O14" s="9"/>
      <c r="P14" s="27">
        <v>1</v>
      </c>
      <c r="Q14" s="57"/>
    </row>
    <row r="15" spans="1:17" s="2" customFormat="1" ht="19.5" customHeight="1" x14ac:dyDescent="0.15">
      <c r="A15" s="8" t="s">
        <v>21</v>
      </c>
      <c r="B15" s="20">
        <f t="shared" si="1"/>
        <v>1</v>
      </c>
      <c r="C15" s="20">
        <f t="shared" ref="C15:C24" si="4">D15+E15</f>
        <v>1</v>
      </c>
      <c r="D15" s="27">
        <v>1</v>
      </c>
      <c r="E15" s="9"/>
      <c r="F15" s="20">
        <f t="shared" si="3"/>
        <v>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57"/>
    </row>
    <row r="16" spans="1:17" s="12" customFormat="1" ht="19.5" customHeight="1" x14ac:dyDescent="0.15">
      <c r="A16" s="25" t="s">
        <v>181</v>
      </c>
      <c r="B16" s="20">
        <f t="shared" si="1"/>
        <v>2</v>
      </c>
      <c r="C16" s="20"/>
      <c r="D16" s="59"/>
      <c r="E16" s="59"/>
      <c r="F16" s="20">
        <f t="shared" si="3"/>
        <v>2</v>
      </c>
      <c r="G16" s="60"/>
      <c r="H16" s="60"/>
      <c r="I16" s="60"/>
      <c r="J16" s="60"/>
      <c r="K16" s="25">
        <v>2</v>
      </c>
      <c r="L16" s="60"/>
      <c r="M16" s="60"/>
      <c r="N16" s="60"/>
      <c r="O16" s="60"/>
      <c r="P16" s="60"/>
      <c r="Q16" s="56"/>
    </row>
    <row r="17" spans="1:17" s="33" customFormat="1" ht="19.5" customHeight="1" x14ac:dyDescent="0.15">
      <c r="A17" s="25" t="s">
        <v>153</v>
      </c>
      <c r="B17" s="20">
        <f t="shared" si="1"/>
        <v>7</v>
      </c>
      <c r="C17" s="20"/>
      <c r="D17" s="9"/>
      <c r="E17" s="9"/>
      <c r="F17" s="20">
        <f t="shared" si="3"/>
        <v>7</v>
      </c>
      <c r="G17" s="9"/>
      <c r="H17" s="9"/>
      <c r="I17" s="9"/>
      <c r="J17" s="9">
        <v>3</v>
      </c>
      <c r="K17" s="25">
        <v>3</v>
      </c>
      <c r="L17" s="9"/>
      <c r="M17" s="9">
        <v>1</v>
      </c>
      <c r="N17" s="9"/>
      <c r="O17" s="9"/>
      <c r="P17" s="9"/>
      <c r="Q17" s="58"/>
    </row>
    <row r="18" spans="1:17" s="2" customFormat="1" ht="19.5" customHeight="1" x14ac:dyDescent="0.15">
      <c r="A18" s="8" t="s">
        <v>76</v>
      </c>
      <c r="B18" s="20">
        <f t="shared" si="1"/>
        <v>23</v>
      </c>
      <c r="C18" s="20">
        <f t="shared" si="4"/>
        <v>1</v>
      </c>
      <c r="D18" s="9">
        <v>1</v>
      </c>
      <c r="E18" s="9"/>
      <c r="F18" s="20">
        <f t="shared" si="3"/>
        <v>22</v>
      </c>
      <c r="G18" s="28">
        <v>5</v>
      </c>
      <c r="H18" s="9">
        <v>5</v>
      </c>
      <c r="I18" s="9"/>
      <c r="J18" s="9">
        <v>10</v>
      </c>
      <c r="K18" s="9"/>
      <c r="L18" s="9"/>
      <c r="M18" s="9"/>
      <c r="N18" s="9"/>
      <c r="O18" s="9">
        <v>2</v>
      </c>
      <c r="P18" s="9"/>
      <c r="Q18" s="57"/>
    </row>
    <row r="19" spans="1:17" s="2" customFormat="1" ht="19.5" customHeight="1" x14ac:dyDescent="0.15">
      <c r="A19" s="8" t="s">
        <v>107</v>
      </c>
      <c r="B19" s="20">
        <f t="shared" si="1"/>
        <v>2</v>
      </c>
      <c r="C19" s="20">
        <f>D19+E19</f>
        <v>1</v>
      </c>
      <c r="D19" s="27">
        <v>1</v>
      </c>
      <c r="E19" s="9"/>
      <c r="F19" s="20">
        <f t="shared" si="3"/>
        <v>1</v>
      </c>
      <c r="G19" s="9"/>
      <c r="H19" s="9"/>
      <c r="I19" s="9"/>
      <c r="J19" s="9"/>
      <c r="K19" s="9">
        <v>1</v>
      </c>
      <c r="L19" s="9"/>
      <c r="M19" s="9"/>
      <c r="N19" s="9"/>
      <c r="O19" s="9"/>
      <c r="P19" s="9"/>
      <c r="Q19" s="57"/>
    </row>
    <row r="20" spans="1:17" s="33" customFormat="1" ht="19.5" customHeight="1" x14ac:dyDescent="0.15">
      <c r="A20" s="25" t="s">
        <v>150</v>
      </c>
      <c r="B20" s="20">
        <f t="shared" si="1"/>
        <v>2</v>
      </c>
      <c r="C20" s="20"/>
      <c r="D20" s="9"/>
      <c r="E20" s="9"/>
      <c r="F20" s="20">
        <f t="shared" si="3"/>
        <v>2</v>
      </c>
      <c r="G20" s="9"/>
      <c r="H20" s="9"/>
      <c r="I20" s="9"/>
      <c r="J20" s="9"/>
      <c r="K20" s="25">
        <v>2</v>
      </c>
      <c r="L20" s="9"/>
      <c r="M20" s="9"/>
      <c r="N20" s="9"/>
      <c r="O20" s="9"/>
      <c r="P20" s="9"/>
      <c r="Q20" s="58"/>
    </row>
    <row r="21" spans="1:17" s="33" customFormat="1" ht="19.5" customHeight="1" x14ac:dyDescent="0.15">
      <c r="A21" s="8" t="s">
        <v>129</v>
      </c>
      <c r="B21" s="20">
        <f t="shared" si="1"/>
        <v>1</v>
      </c>
      <c r="C21" s="20">
        <f>D21+E21</f>
        <v>1</v>
      </c>
      <c r="D21" s="27">
        <v>1</v>
      </c>
      <c r="E21" s="9"/>
      <c r="F21" s="20">
        <f t="shared" si="3"/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58"/>
    </row>
    <row r="22" spans="1:17" s="33" customFormat="1" ht="19.5" customHeight="1" x14ac:dyDescent="0.15">
      <c r="A22" s="8" t="s">
        <v>128</v>
      </c>
      <c r="B22" s="20">
        <f t="shared" si="1"/>
        <v>11</v>
      </c>
      <c r="C22" s="20">
        <f t="shared" si="4"/>
        <v>1</v>
      </c>
      <c r="D22" s="27">
        <v>1</v>
      </c>
      <c r="E22" s="9"/>
      <c r="F22" s="20">
        <f t="shared" si="3"/>
        <v>10</v>
      </c>
      <c r="G22" s="9"/>
      <c r="H22" s="9"/>
      <c r="I22" s="9"/>
      <c r="J22" s="9">
        <v>10</v>
      </c>
      <c r="K22" s="9"/>
      <c r="L22" s="9"/>
      <c r="M22" s="9"/>
      <c r="N22" s="9"/>
      <c r="O22" s="9"/>
      <c r="P22" s="9"/>
      <c r="Q22" s="58"/>
    </row>
    <row r="23" spans="1:17" s="33" customFormat="1" ht="19.5" customHeight="1" x14ac:dyDescent="0.15">
      <c r="A23" s="18" t="s">
        <v>74</v>
      </c>
      <c r="B23" s="20">
        <f t="shared" si="1"/>
        <v>12</v>
      </c>
      <c r="C23" s="20"/>
      <c r="D23" s="3"/>
      <c r="E23" s="3"/>
      <c r="F23" s="20">
        <f t="shared" si="3"/>
        <v>12</v>
      </c>
      <c r="G23" s="3"/>
      <c r="H23" s="3"/>
      <c r="I23" s="3"/>
      <c r="J23" s="28">
        <v>10</v>
      </c>
      <c r="K23" s="28">
        <v>2</v>
      </c>
      <c r="L23" s="3"/>
      <c r="M23" s="3"/>
      <c r="N23" s="3"/>
      <c r="O23" s="3"/>
      <c r="P23" s="3"/>
      <c r="Q23" s="58"/>
    </row>
    <row r="24" spans="1:17" s="33" customFormat="1" ht="19.5" customHeight="1" x14ac:dyDescent="0.15">
      <c r="A24" s="8" t="s">
        <v>127</v>
      </c>
      <c r="B24" s="20">
        <f t="shared" si="1"/>
        <v>2</v>
      </c>
      <c r="C24" s="20">
        <f t="shared" si="4"/>
        <v>2</v>
      </c>
      <c r="D24" s="27">
        <v>2</v>
      </c>
      <c r="E24" s="9"/>
      <c r="F24" s="20">
        <f t="shared" si="3"/>
        <v>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58"/>
    </row>
    <row r="25" spans="1:17" s="2" customFormat="1" ht="19.5" customHeight="1" x14ac:dyDescent="0.15">
      <c r="A25" s="30" t="s">
        <v>151</v>
      </c>
      <c r="B25" s="20">
        <f t="shared" si="1"/>
        <v>10</v>
      </c>
      <c r="C25" s="20"/>
      <c r="D25" s="9"/>
      <c r="E25" s="9"/>
      <c r="F25" s="20">
        <f t="shared" si="3"/>
        <v>10</v>
      </c>
      <c r="G25" s="9"/>
      <c r="H25" s="9"/>
      <c r="I25" s="9"/>
      <c r="J25" s="9"/>
      <c r="K25" s="25">
        <v>10</v>
      </c>
      <c r="L25" s="9"/>
      <c r="M25" s="9"/>
      <c r="N25" s="9"/>
      <c r="O25" s="9"/>
      <c r="P25" s="9"/>
      <c r="Q25" s="57"/>
    </row>
    <row r="27" spans="1:17" x14ac:dyDescent="0.15">
      <c r="E27" s="12"/>
    </row>
  </sheetData>
  <sheetProtection password="DB30" sheet="1" objects="1" scenarios="1"/>
  <mergeCells count="17">
    <mergeCell ref="F5:Q5"/>
    <mergeCell ref="A2:Q2"/>
    <mergeCell ref="A3:A5"/>
    <mergeCell ref="B3:B5"/>
    <mergeCell ref="C3:C4"/>
    <mergeCell ref="D3:D4"/>
    <mergeCell ref="F3:F4"/>
    <mergeCell ref="C5:E5"/>
    <mergeCell ref="L3:L4"/>
    <mergeCell ref="P3:P4"/>
    <mergeCell ref="G3:G4"/>
    <mergeCell ref="M3:O3"/>
    <mergeCell ref="K3:K4"/>
    <mergeCell ref="H3:H4"/>
    <mergeCell ref="I3:I4"/>
    <mergeCell ref="J3:J4"/>
    <mergeCell ref="Q3:Q4"/>
  </mergeCells>
  <phoneticPr fontId="2" type="noConversion"/>
  <pageMargins left="0.78740157480314965" right="0.74803149606299213" top="0.47244094488188981" bottom="0.43307086614173229" header="0" footer="0"/>
  <pageSetup paperSize="9" orientation="landscape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workbookViewId="0">
      <pane xSplit="1" ySplit="5" topLeftCell="B6" activePane="bottomRight" state="frozen"/>
      <selection pane="topRight" activeCell="C1" sqref="C1"/>
      <selection pane="bottomLeft" activeCell="A8" sqref="A8"/>
      <selection pane="bottomRight" activeCell="I25" sqref="I25"/>
    </sheetView>
  </sheetViews>
  <sheetFormatPr defaultRowHeight="14.25" x14ac:dyDescent="0.15"/>
  <cols>
    <col min="1" max="1" width="21.625" style="32" customWidth="1"/>
    <col min="2" max="2" width="6.25" style="32" customWidth="1"/>
    <col min="3" max="3" width="5.375" style="32" customWidth="1"/>
    <col min="4" max="4" width="5.625" style="32" customWidth="1"/>
    <col min="5" max="5" width="4.625" style="32" customWidth="1"/>
    <col min="6" max="7" width="5.75" style="32" customWidth="1"/>
    <col min="8" max="8" width="5.375" style="32" customWidth="1"/>
    <col min="9" max="10" width="5.375" style="2" customWidth="1"/>
    <col min="11" max="11" width="4.375" style="2" customWidth="1"/>
    <col min="12" max="12" width="4.875" style="2" customWidth="1"/>
    <col min="13" max="16" width="5.375" style="2" customWidth="1"/>
    <col min="17" max="17" width="5.125" style="2" customWidth="1"/>
    <col min="18" max="18" width="5.125" style="32" customWidth="1"/>
    <col min="19" max="19" width="4.625" style="32" customWidth="1"/>
    <col min="20" max="20" width="4.875" style="32" customWidth="1"/>
    <col min="21" max="21" width="5.125" style="32" customWidth="1"/>
    <col min="22" max="22" width="4.75" style="32" customWidth="1"/>
    <col min="23" max="16384" width="9" style="32"/>
  </cols>
  <sheetData>
    <row r="1" spans="1:22" ht="15" customHeight="1" x14ac:dyDescent="0.15">
      <c r="A1" s="1" t="s">
        <v>38</v>
      </c>
    </row>
    <row r="2" spans="1:22" ht="21.75" customHeight="1" x14ac:dyDescent="0.15">
      <c r="A2" s="75" t="s">
        <v>201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s="4" customFormat="1" ht="19.5" customHeight="1" x14ac:dyDescent="0.15">
      <c r="A3" s="76" t="s">
        <v>33</v>
      </c>
      <c r="B3" s="68" t="s">
        <v>3</v>
      </c>
      <c r="C3" s="68" t="s">
        <v>18</v>
      </c>
      <c r="D3" s="68" t="s">
        <v>28</v>
      </c>
      <c r="E3" s="68" t="s">
        <v>154</v>
      </c>
      <c r="F3" s="68" t="s">
        <v>16</v>
      </c>
      <c r="G3" s="68" t="s">
        <v>28</v>
      </c>
      <c r="H3" s="68" t="s">
        <v>177</v>
      </c>
      <c r="I3" s="69" t="s">
        <v>25</v>
      </c>
      <c r="J3" s="69" t="s">
        <v>182</v>
      </c>
      <c r="K3" s="69" t="s">
        <v>26</v>
      </c>
      <c r="L3" s="69" t="s">
        <v>16</v>
      </c>
      <c r="M3" s="69" t="s">
        <v>177</v>
      </c>
      <c r="N3" s="68" t="s">
        <v>125</v>
      </c>
      <c r="O3" s="70" t="s">
        <v>202</v>
      </c>
      <c r="P3" s="68" t="s">
        <v>182</v>
      </c>
      <c r="Q3" s="68" t="s">
        <v>25</v>
      </c>
      <c r="R3" s="69" t="s">
        <v>144</v>
      </c>
      <c r="S3" s="69" t="s">
        <v>118</v>
      </c>
      <c r="T3" s="68" t="s">
        <v>115</v>
      </c>
      <c r="U3" s="68" t="s">
        <v>155</v>
      </c>
      <c r="V3" s="68" t="s">
        <v>192</v>
      </c>
    </row>
    <row r="4" spans="1:22" s="4" customFormat="1" ht="15.75" customHeight="1" x14ac:dyDescent="0.15">
      <c r="A4" s="76"/>
      <c r="B4" s="68"/>
      <c r="C4" s="68"/>
      <c r="D4" s="68"/>
      <c r="E4" s="68"/>
      <c r="F4" s="68"/>
      <c r="G4" s="68"/>
      <c r="H4" s="68"/>
      <c r="I4" s="69"/>
      <c r="J4" s="69"/>
      <c r="K4" s="69"/>
      <c r="L4" s="69"/>
      <c r="M4" s="69"/>
      <c r="N4" s="68"/>
      <c r="O4" s="71"/>
      <c r="P4" s="68"/>
      <c r="Q4" s="68"/>
      <c r="R4" s="69"/>
      <c r="S4" s="69"/>
      <c r="T4" s="68"/>
      <c r="U4" s="68"/>
      <c r="V4" s="68"/>
    </row>
    <row r="5" spans="1:22" s="4" customFormat="1" ht="19.5" customHeight="1" x14ac:dyDescent="0.15">
      <c r="A5" s="76"/>
      <c r="B5" s="68"/>
      <c r="C5" s="68" t="s">
        <v>27</v>
      </c>
      <c r="D5" s="68"/>
      <c r="E5" s="68"/>
      <c r="F5" s="69" t="s">
        <v>11</v>
      </c>
      <c r="G5" s="69"/>
      <c r="H5" s="69"/>
      <c r="I5" s="69"/>
      <c r="J5" s="69"/>
      <c r="K5" s="69"/>
      <c r="L5" s="72" t="s">
        <v>6</v>
      </c>
      <c r="M5" s="73"/>
      <c r="N5" s="73"/>
      <c r="O5" s="73"/>
      <c r="P5" s="73"/>
      <c r="Q5" s="73"/>
      <c r="R5" s="73"/>
      <c r="S5" s="73"/>
      <c r="T5" s="73"/>
      <c r="U5" s="73"/>
      <c r="V5" s="74"/>
    </row>
    <row r="6" spans="1:22" s="21" customFormat="1" ht="15.75" customHeight="1" x14ac:dyDescent="0.15">
      <c r="A6" s="37" t="s">
        <v>2</v>
      </c>
      <c r="B6" s="38">
        <f>C6+F6+L6</f>
        <v>643</v>
      </c>
      <c r="C6" s="38">
        <f t="shared" ref="C6:V6" si="0">C7+C8+C9+C10+C11+C12+C13+C14+C15+C16+C17+C18+C19+C20+C21+C22+C23+C24+C25+C26+C27+C28+C29+C30+C31+C32+C33+C34+C35+C36+C37+C38+C39+C40+C41+C42+C43+C44+C45+C46+C47+C48+C49+C50+C51+C52+C53+C54+C55+C56+C57+C58+C59+C60+C61+C62+C63+C64+C65+C66</f>
        <v>48</v>
      </c>
      <c r="D6" s="38">
        <f t="shared" si="0"/>
        <v>47</v>
      </c>
      <c r="E6" s="38">
        <f t="shared" si="0"/>
        <v>1</v>
      </c>
      <c r="F6" s="38">
        <f t="shared" si="0"/>
        <v>117</v>
      </c>
      <c r="G6" s="38">
        <f t="shared" si="0"/>
        <v>101</v>
      </c>
      <c r="H6" s="38">
        <f t="shared" si="0"/>
        <v>2</v>
      </c>
      <c r="I6" s="38">
        <f t="shared" si="0"/>
        <v>3</v>
      </c>
      <c r="J6" s="38">
        <f t="shared" si="0"/>
        <v>10</v>
      </c>
      <c r="K6" s="38">
        <f t="shared" si="0"/>
        <v>1</v>
      </c>
      <c r="L6" s="38">
        <f t="shared" si="0"/>
        <v>478</v>
      </c>
      <c r="M6" s="38">
        <f t="shared" si="0"/>
        <v>143</v>
      </c>
      <c r="N6" s="38">
        <f t="shared" si="0"/>
        <v>66</v>
      </c>
      <c r="O6" s="38">
        <f t="shared" si="0"/>
        <v>12</v>
      </c>
      <c r="P6" s="38">
        <f t="shared" si="0"/>
        <v>79</v>
      </c>
      <c r="Q6" s="38">
        <f t="shared" si="0"/>
        <v>107</v>
      </c>
      <c r="R6" s="38">
        <f t="shared" si="0"/>
        <v>10</v>
      </c>
      <c r="S6" s="38">
        <f t="shared" si="0"/>
        <v>30</v>
      </c>
      <c r="T6" s="38">
        <f t="shared" si="0"/>
        <v>24</v>
      </c>
      <c r="U6" s="38">
        <f t="shared" si="0"/>
        <v>4</v>
      </c>
      <c r="V6" s="38">
        <f t="shared" si="0"/>
        <v>3</v>
      </c>
    </row>
    <row r="7" spans="1:22" s="2" customFormat="1" ht="15.75" customHeight="1" x14ac:dyDescent="0.15">
      <c r="A7" s="44" t="s">
        <v>131</v>
      </c>
      <c r="B7" s="38">
        <f t="shared" ref="B7:B66" si="1">C7+F7+L7</f>
        <v>36</v>
      </c>
      <c r="C7" s="38"/>
      <c r="D7" s="40"/>
      <c r="E7" s="40"/>
      <c r="F7" s="38">
        <f t="shared" ref="F7:F66" si="2">G7+H7+I7+J7+K7</f>
        <v>2</v>
      </c>
      <c r="G7" s="40"/>
      <c r="H7" s="40"/>
      <c r="I7" s="40"/>
      <c r="J7" s="40">
        <v>2</v>
      </c>
      <c r="K7" s="40"/>
      <c r="L7" s="38">
        <f>M7+N7+O7+P7+Q7+R7+S7+T7+U7+V7</f>
        <v>34</v>
      </c>
      <c r="M7" s="40">
        <v>20</v>
      </c>
      <c r="N7" s="40"/>
      <c r="O7" s="40"/>
      <c r="P7" s="40">
        <v>10</v>
      </c>
      <c r="Q7" s="40">
        <v>2</v>
      </c>
      <c r="R7" s="40"/>
      <c r="S7" s="40"/>
      <c r="T7" s="45">
        <v>2</v>
      </c>
      <c r="U7" s="40"/>
      <c r="V7" s="40"/>
    </row>
    <row r="8" spans="1:22" s="2" customFormat="1" ht="15.75" customHeight="1" x14ac:dyDescent="0.15">
      <c r="A8" s="43" t="s">
        <v>122</v>
      </c>
      <c r="B8" s="38">
        <f t="shared" si="1"/>
        <v>1</v>
      </c>
      <c r="C8" s="38"/>
      <c r="D8" s="40"/>
      <c r="E8" s="40"/>
      <c r="F8" s="38"/>
      <c r="G8" s="40"/>
      <c r="H8" s="40"/>
      <c r="I8" s="40"/>
      <c r="J8" s="40"/>
      <c r="K8" s="40"/>
      <c r="L8" s="38">
        <f t="shared" ref="L8:L65" si="3">M8+N8+O8+P8+Q8+R8+S8+T8+U8+V8</f>
        <v>1</v>
      </c>
      <c r="M8" s="40"/>
      <c r="N8" s="43">
        <v>1</v>
      </c>
      <c r="O8" s="43"/>
      <c r="P8" s="40"/>
      <c r="Q8" s="40"/>
      <c r="R8" s="40"/>
      <c r="S8" s="40"/>
      <c r="T8" s="40"/>
      <c r="U8" s="40"/>
      <c r="V8" s="40"/>
    </row>
    <row r="9" spans="1:22" s="2" customFormat="1" ht="15.75" customHeight="1" x14ac:dyDescent="0.15">
      <c r="A9" s="43" t="s">
        <v>84</v>
      </c>
      <c r="B9" s="38">
        <f t="shared" si="1"/>
        <v>8</v>
      </c>
      <c r="C9" s="38">
        <f>D9+E9</f>
        <v>3</v>
      </c>
      <c r="D9" s="37">
        <v>3</v>
      </c>
      <c r="E9" s="37"/>
      <c r="F9" s="38">
        <f t="shared" si="2"/>
        <v>5</v>
      </c>
      <c r="G9" s="46">
        <v>5</v>
      </c>
      <c r="H9" s="46"/>
      <c r="I9" s="37"/>
      <c r="J9" s="37"/>
      <c r="K9" s="37"/>
      <c r="L9" s="38"/>
      <c r="M9" s="37"/>
      <c r="N9" s="37"/>
      <c r="O9" s="37"/>
      <c r="P9" s="37"/>
      <c r="Q9" s="37"/>
      <c r="R9" s="37"/>
      <c r="S9" s="37"/>
      <c r="T9" s="37"/>
      <c r="U9" s="40"/>
      <c r="V9" s="40"/>
    </row>
    <row r="10" spans="1:22" s="2" customFormat="1" ht="15.75" customHeight="1" x14ac:dyDescent="0.15">
      <c r="A10" s="43" t="s">
        <v>178</v>
      </c>
      <c r="B10" s="38">
        <f t="shared" si="1"/>
        <v>2</v>
      </c>
      <c r="C10" s="40"/>
      <c r="D10" s="40"/>
      <c r="E10" s="40"/>
      <c r="F10" s="38">
        <f t="shared" si="2"/>
        <v>2</v>
      </c>
      <c r="G10" s="40"/>
      <c r="H10" s="38">
        <v>2</v>
      </c>
      <c r="I10" s="40"/>
      <c r="J10" s="40"/>
      <c r="K10" s="40"/>
      <c r="L10" s="38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s="2" customFormat="1" ht="15.75" customHeight="1" x14ac:dyDescent="0.15">
      <c r="A11" s="43" t="s">
        <v>141</v>
      </c>
      <c r="B11" s="38">
        <f t="shared" si="1"/>
        <v>1</v>
      </c>
      <c r="C11" s="38"/>
      <c r="D11" s="40"/>
      <c r="E11" s="40"/>
      <c r="F11" s="38"/>
      <c r="G11" s="40"/>
      <c r="H11" s="40"/>
      <c r="I11" s="40"/>
      <c r="J11" s="40"/>
      <c r="K11" s="40"/>
      <c r="L11" s="38">
        <f t="shared" si="3"/>
        <v>1</v>
      </c>
      <c r="M11" s="40"/>
      <c r="N11" s="40"/>
      <c r="O11" s="40"/>
      <c r="P11" s="40"/>
      <c r="Q11" s="40"/>
      <c r="R11" s="46">
        <v>1</v>
      </c>
      <c r="S11" s="40"/>
      <c r="T11" s="40"/>
      <c r="U11" s="40"/>
      <c r="V11" s="40"/>
    </row>
    <row r="12" spans="1:22" s="2" customFormat="1" ht="15.75" customHeight="1" x14ac:dyDescent="0.15">
      <c r="A12" s="43" t="s">
        <v>96</v>
      </c>
      <c r="B12" s="38">
        <f t="shared" si="1"/>
        <v>9</v>
      </c>
      <c r="C12" s="38">
        <f t="shared" ref="C12" si="4">D12+E12</f>
        <v>3</v>
      </c>
      <c r="D12" s="40">
        <v>3</v>
      </c>
      <c r="E12" s="40"/>
      <c r="F12" s="38">
        <f t="shared" si="2"/>
        <v>6</v>
      </c>
      <c r="G12" s="46">
        <v>6</v>
      </c>
      <c r="H12" s="46"/>
      <c r="I12" s="40"/>
      <c r="J12" s="40"/>
      <c r="K12" s="40"/>
      <c r="L12" s="38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spans="1:22" s="2" customFormat="1" ht="15.75" customHeight="1" x14ac:dyDescent="0.15">
      <c r="A13" s="43" t="s">
        <v>98</v>
      </c>
      <c r="B13" s="38">
        <f t="shared" si="1"/>
        <v>8</v>
      </c>
      <c r="C13" s="38">
        <f t="shared" ref="C13:C21" si="5">D13+E13</f>
        <v>3</v>
      </c>
      <c r="D13" s="40">
        <v>3</v>
      </c>
      <c r="E13" s="40"/>
      <c r="F13" s="38">
        <f t="shared" si="2"/>
        <v>5</v>
      </c>
      <c r="G13" s="46">
        <v>5</v>
      </c>
      <c r="H13" s="46"/>
      <c r="I13" s="40"/>
      <c r="J13" s="40"/>
      <c r="K13" s="40"/>
      <c r="L13" s="38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spans="1:22" s="2" customFormat="1" ht="15.75" customHeight="1" x14ac:dyDescent="0.15">
      <c r="A14" s="43" t="s">
        <v>95</v>
      </c>
      <c r="B14" s="38">
        <f t="shared" si="1"/>
        <v>10</v>
      </c>
      <c r="C14" s="38">
        <f t="shared" si="5"/>
        <v>5</v>
      </c>
      <c r="D14" s="40">
        <v>5</v>
      </c>
      <c r="E14" s="40"/>
      <c r="F14" s="38">
        <f t="shared" si="2"/>
        <v>5</v>
      </c>
      <c r="G14" s="46">
        <v>5</v>
      </c>
      <c r="H14" s="46"/>
      <c r="I14" s="40"/>
      <c r="J14" s="40"/>
      <c r="K14" s="40"/>
      <c r="L14" s="38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s="2" customFormat="1" ht="15.75" customHeight="1" x14ac:dyDescent="0.15">
      <c r="A15" s="43" t="s">
        <v>100</v>
      </c>
      <c r="B15" s="38">
        <f t="shared" si="1"/>
        <v>10</v>
      </c>
      <c r="C15" s="38">
        <f t="shared" si="5"/>
        <v>5</v>
      </c>
      <c r="D15" s="40">
        <v>5</v>
      </c>
      <c r="E15" s="40"/>
      <c r="F15" s="38">
        <f t="shared" si="2"/>
        <v>5</v>
      </c>
      <c r="G15" s="46">
        <v>5</v>
      </c>
      <c r="H15" s="46"/>
      <c r="I15" s="40"/>
      <c r="J15" s="40"/>
      <c r="K15" s="40"/>
      <c r="L15" s="38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spans="1:22" s="2" customFormat="1" ht="15.75" customHeight="1" x14ac:dyDescent="0.15">
      <c r="A16" s="43" t="s">
        <v>97</v>
      </c>
      <c r="B16" s="38">
        <f t="shared" si="1"/>
        <v>7</v>
      </c>
      <c r="C16" s="38">
        <f t="shared" si="5"/>
        <v>2</v>
      </c>
      <c r="D16" s="40">
        <v>2</v>
      </c>
      <c r="E16" s="40"/>
      <c r="F16" s="38">
        <f t="shared" si="2"/>
        <v>5</v>
      </c>
      <c r="G16" s="46">
        <v>5</v>
      </c>
      <c r="H16" s="46"/>
      <c r="I16" s="40"/>
      <c r="J16" s="40"/>
      <c r="K16" s="40"/>
      <c r="L16" s="38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spans="1:22" s="33" customFormat="1" ht="15.75" customHeight="1" x14ac:dyDescent="0.15">
      <c r="A17" s="43" t="s">
        <v>99</v>
      </c>
      <c r="B17" s="38">
        <f t="shared" si="1"/>
        <v>5</v>
      </c>
      <c r="C17" s="38"/>
      <c r="D17" s="40"/>
      <c r="E17" s="40"/>
      <c r="F17" s="38">
        <f t="shared" si="2"/>
        <v>4</v>
      </c>
      <c r="G17" s="46">
        <v>3</v>
      </c>
      <c r="H17" s="46"/>
      <c r="I17" s="40"/>
      <c r="J17" s="40"/>
      <c r="K17" s="40">
        <v>1</v>
      </c>
      <c r="L17" s="38">
        <f t="shared" si="3"/>
        <v>1</v>
      </c>
      <c r="M17" s="40"/>
      <c r="N17" s="40"/>
      <c r="O17" s="40"/>
      <c r="P17" s="40"/>
      <c r="Q17" s="40"/>
      <c r="R17" s="40"/>
      <c r="S17" s="40"/>
      <c r="T17" s="40"/>
      <c r="U17" s="40">
        <v>1</v>
      </c>
      <c r="V17" s="47"/>
    </row>
    <row r="18" spans="1:22" s="2" customFormat="1" ht="15.75" customHeight="1" x14ac:dyDescent="0.15">
      <c r="A18" s="43" t="s">
        <v>83</v>
      </c>
      <c r="B18" s="38">
        <f t="shared" si="1"/>
        <v>5</v>
      </c>
      <c r="C18" s="38">
        <f t="shared" si="5"/>
        <v>2</v>
      </c>
      <c r="D18" s="37">
        <v>2</v>
      </c>
      <c r="E18" s="37"/>
      <c r="F18" s="38">
        <f t="shared" si="2"/>
        <v>3</v>
      </c>
      <c r="G18" s="46">
        <v>3</v>
      </c>
      <c r="H18" s="46"/>
      <c r="I18" s="37"/>
      <c r="J18" s="37"/>
      <c r="K18" s="37"/>
      <c r="L18" s="38"/>
      <c r="M18" s="37"/>
      <c r="N18" s="37"/>
      <c r="O18" s="37"/>
      <c r="P18" s="37"/>
      <c r="Q18" s="37"/>
      <c r="R18" s="37"/>
      <c r="S18" s="37"/>
      <c r="T18" s="37"/>
      <c r="U18" s="40"/>
      <c r="V18" s="40"/>
    </row>
    <row r="19" spans="1:22" s="2" customFormat="1" ht="15.75" customHeight="1" x14ac:dyDescent="0.15">
      <c r="A19" s="43" t="s">
        <v>85</v>
      </c>
      <c r="B19" s="38">
        <f t="shared" si="1"/>
        <v>6</v>
      </c>
      <c r="C19" s="38">
        <f t="shared" si="5"/>
        <v>3</v>
      </c>
      <c r="D19" s="37">
        <v>3</v>
      </c>
      <c r="E19" s="37"/>
      <c r="F19" s="38">
        <f t="shared" si="2"/>
        <v>3</v>
      </c>
      <c r="G19" s="46">
        <v>3</v>
      </c>
      <c r="H19" s="46"/>
      <c r="I19" s="37"/>
      <c r="J19" s="37"/>
      <c r="K19" s="37"/>
      <c r="L19" s="38"/>
      <c r="M19" s="37"/>
      <c r="N19" s="37"/>
      <c r="O19" s="37"/>
      <c r="P19" s="37"/>
      <c r="Q19" s="37"/>
      <c r="R19" s="37"/>
      <c r="S19" s="37"/>
      <c r="T19" s="37"/>
      <c r="U19" s="40"/>
      <c r="V19" s="40"/>
    </row>
    <row r="20" spans="1:22" s="33" customFormat="1" ht="15.75" customHeight="1" x14ac:dyDescent="0.15">
      <c r="A20" s="43" t="s">
        <v>82</v>
      </c>
      <c r="B20" s="38">
        <f t="shared" si="1"/>
        <v>5</v>
      </c>
      <c r="C20" s="38">
        <f t="shared" si="5"/>
        <v>2</v>
      </c>
      <c r="D20" s="37">
        <v>2</v>
      </c>
      <c r="E20" s="37"/>
      <c r="F20" s="38">
        <f t="shared" si="2"/>
        <v>3</v>
      </c>
      <c r="G20" s="46">
        <v>3</v>
      </c>
      <c r="H20" s="46"/>
      <c r="I20" s="37"/>
      <c r="J20" s="37"/>
      <c r="K20" s="37"/>
      <c r="L20" s="38"/>
      <c r="M20" s="37"/>
      <c r="N20" s="37"/>
      <c r="O20" s="37"/>
      <c r="P20" s="37"/>
      <c r="Q20" s="37"/>
      <c r="R20" s="37"/>
      <c r="S20" s="37"/>
      <c r="T20" s="37"/>
      <c r="U20" s="40"/>
      <c r="V20" s="47"/>
    </row>
    <row r="21" spans="1:22" s="33" customFormat="1" ht="15.75" customHeight="1" x14ac:dyDescent="0.15">
      <c r="A21" s="43" t="s">
        <v>87</v>
      </c>
      <c r="B21" s="38">
        <f t="shared" si="1"/>
        <v>4</v>
      </c>
      <c r="C21" s="38">
        <f t="shared" si="5"/>
        <v>2</v>
      </c>
      <c r="D21" s="37">
        <v>2</v>
      </c>
      <c r="E21" s="37"/>
      <c r="F21" s="38">
        <f t="shared" si="2"/>
        <v>2</v>
      </c>
      <c r="G21" s="46">
        <v>2</v>
      </c>
      <c r="H21" s="46"/>
      <c r="I21" s="37"/>
      <c r="J21" s="37"/>
      <c r="K21" s="37"/>
      <c r="L21" s="38"/>
      <c r="M21" s="37"/>
      <c r="N21" s="37"/>
      <c r="O21" s="37"/>
      <c r="P21" s="37"/>
      <c r="Q21" s="37"/>
      <c r="R21" s="37"/>
      <c r="S21" s="37"/>
      <c r="T21" s="37"/>
      <c r="U21" s="40"/>
      <c r="V21" s="47"/>
    </row>
    <row r="22" spans="1:22" s="2" customFormat="1" ht="15.75" customHeight="1" x14ac:dyDescent="0.15">
      <c r="A22" s="43" t="s">
        <v>94</v>
      </c>
      <c r="B22" s="38">
        <f t="shared" si="1"/>
        <v>8</v>
      </c>
      <c r="C22" s="38">
        <f t="shared" ref="C22:C28" si="6">D22+E22</f>
        <v>3</v>
      </c>
      <c r="D22" s="37">
        <v>3</v>
      </c>
      <c r="E22" s="37"/>
      <c r="F22" s="38">
        <f t="shared" si="2"/>
        <v>5</v>
      </c>
      <c r="G22" s="46">
        <v>5</v>
      </c>
      <c r="H22" s="46"/>
      <c r="I22" s="37"/>
      <c r="J22" s="37"/>
      <c r="K22" s="37"/>
      <c r="L22" s="38"/>
      <c r="M22" s="37"/>
      <c r="N22" s="37"/>
      <c r="O22" s="37"/>
      <c r="P22" s="37"/>
      <c r="Q22" s="37"/>
      <c r="R22" s="37"/>
      <c r="S22" s="37"/>
      <c r="T22" s="37"/>
      <c r="U22" s="40"/>
      <c r="V22" s="40"/>
    </row>
    <row r="23" spans="1:22" s="33" customFormat="1" ht="15.75" customHeight="1" x14ac:dyDescent="0.15">
      <c r="A23" s="43" t="s">
        <v>92</v>
      </c>
      <c r="B23" s="38">
        <f t="shared" si="1"/>
        <v>5</v>
      </c>
      <c r="C23" s="38"/>
      <c r="D23" s="37"/>
      <c r="E23" s="37"/>
      <c r="F23" s="38">
        <f t="shared" si="2"/>
        <v>5</v>
      </c>
      <c r="G23" s="46">
        <v>5</v>
      </c>
      <c r="H23" s="46"/>
      <c r="I23" s="37"/>
      <c r="J23" s="37"/>
      <c r="K23" s="37"/>
      <c r="L23" s="38"/>
      <c r="M23" s="37"/>
      <c r="N23" s="37"/>
      <c r="O23" s="37"/>
      <c r="P23" s="37"/>
      <c r="Q23" s="37"/>
      <c r="R23" s="37"/>
      <c r="S23" s="37"/>
      <c r="T23" s="37"/>
      <c r="U23" s="40"/>
      <c r="V23" s="47"/>
    </row>
    <row r="24" spans="1:22" s="2" customFormat="1" ht="15.75" customHeight="1" x14ac:dyDescent="0.15">
      <c r="A24" s="43" t="s">
        <v>89</v>
      </c>
      <c r="B24" s="38">
        <f t="shared" si="1"/>
        <v>8</v>
      </c>
      <c r="C24" s="38">
        <f t="shared" si="6"/>
        <v>3</v>
      </c>
      <c r="D24" s="37">
        <v>3</v>
      </c>
      <c r="E24" s="37"/>
      <c r="F24" s="38">
        <f t="shared" si="2"/>
        <v>5</v>
      </c>
      <c r="G24" s="46">
        <v>5</v>
      </c>
      <c r="H24" s="46"/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40"/>
      <c r="V24" s="40"/>
    </row>
    <row r="25" spans="1:22" s="2" customFormat="1" ht="15.75" customHeight="1" x14ac:dyDescent="0.15">
      <c r="A25" s="43" t="s">
        <v>90</v>
      </c>
      <c r="B25" s="38">
        <f t="shared" si="1"/>
        <v>5</v>
      </c>
      <c r="C25" s="38"/>
      <c r="D25" s="37"/>
      <c r="E25" s="37"/>
      <c r="F25" s="38">
        <f t="shared" si="2"/>
        <v>5</v>
      </c>
      <c r="G25" s="46">
        <v>5</v>
      </c>
      <c r="H25" s="46"/>
      <c r="I25" s="37"/>
      <c r="J25" s="37"/>
      <c r="K25" s="37"/>
      <c r="L25" s="38"/>
      <c r="M25" s="37"/>
      <c r="N25" s="37"/>
      <c r="O25" s="37"/>
      <c r="P25" s="37"/>
      <c r="Q25" s="37"/>
      <c r="R25" s="37"/>
      <c r="S25" s="37"/>
      <c r="T25" s="37"/>
      <c r="U25" s="40"/>
      <c r="V25" s="40"/>
    </row>
    <row r="26" spans="1:22" s="2" customFormat="1" ht="15.75" customHeight="1" x14ac:dyDescent="0.15">
      <c r="A26" s="43" t="s">
        <v>91</v>
      </c>
      <c r="B26" s="38">
        <f t="shared" si="1"/>
        <v>5</v>
      </c>
      <c r="C26" s="38"/>
      <c r="D26" s="37"/>
      <c r="E26" s="37"/>
      <c r="F26" s="38">
        <f t="shared" si="2"/>
        <v>5</v>
      </c>
      <c r="G26" s="46">
        <v>5</v>
      </c>
      <c r="H26" s="46"/>
      <c r="I26" s="37"/>
      <c r="J26" s="37"/>
      <c r="K26" s="37"/>
      <c r="L26" s="38"/>
      <c r="M26" s="37"/>
      <c r="N26" s="37"/>
      <c r="O26" s="37"/>
      <c r="P26" s="37"/>
      <c r="Q26" s="37"/>
      <c r="R26" s="37"/>
      <c r="S26" s="37"/>
      <c r="T26" s="37"/>
      <c r="U26" s="40"/>
      <c r="V26" s="40"/>
    </row>
    <row r="27" spans="1:22" s="2" customFormat="1" ht="15.75" customHeight="1" x14ac:dyDescent="0.15">
      <c r="A27" s="43" t="s">
        <v>88</v>
      </c>
      <c r="B27" s="38">
        <f t="shared" si="1"/>
        <v>7</v>
      </c>
      <c r="C27" s="38">
        <f t="shared" si="6"/>
        <v>2</v>
      </c>
      <c r="D27" s="37">
        <v>2</v>
      </c>
      <c r="E27" s="37"/>
      <c r="F27" s="38">
        <f t="shared" si="2"/>
        <v>5</v>
      </c>
      <c r="G27" s="46">
        <v>5</v>
      </c>
      <c r="H27" s="46"/>
      <c r="I27" s="37"/>
      <c r="J27" s="37"/>
      <c r="K27" s="37"/>
      <c r="L27" s="38"/>
      <c r="M27" s="37"/>
      <c r="N27" s="37"/>
      <c r="O27" s="37"/>
      <c r="P27" s="37"/>
      <c r="Q27" s="37"/>
      <c r="R27" s="37"/>
      <c r="S27" s="37"/>
      <c r="T27" s="37"/>
      <c r="U27" s="40"/>
      <c r="V27" s="40"/>
    </row>
    <row r="28" spans="1:22" s="2" customFormat="1" ht="15.75" customHeight="1" x14ac:dyDescent="0.15">
      <c r="A28" s="43" t="s">
        <v>78</v>
      </c>
      <c r="B28" s="38">
        <f t="shared" si="1"/>
        <v>16</v>
      </c>
      <c r="C28" s="38">
        <f t="shared" si="6"/>
        <v>3</v>
      </c>
      <c r="D28" s="37">
        <v>3</v>
      </c>
      <c r="E28" s="37"/>
      <c r="F28" s="38">
        <f t="shared" si="2"/>
        <v>5</v>
      </c>
      <c r="G28" s="46">
        <v>5</v>
      </c>
      <c r="H28" s="46"/>
      <c r="I28" s="37"/>
      <c r="J28" s="37"/>
      <c r="K28" s="37"/>
      <c r="L28" s="38">
        <f t="shared" si="3"/>
        <v>8</v>
      </c>
      <c r="M28" s="37">
        <v>2</v>
      </c>
      <c r="N28" s="37"/>
      <c r="O28" s="37"/>
      <c r="P28" s="37">
        <v>3</v>
      </c>
      <c r="Q28" s="37"/>
      <c r="R28" s="37">
        <v>1</v>
      </c>
      <c r="S28" s="37">
        <v>2</v>
      </c>
      <c r="T28" s="37"/>
      <c r="U28" s="40"/>
      <c r="V28" s="40"/>
    </row>
    <row r="29" spans="1:22" s="2" customFormat="1" ht="15.75" customHeight="1" x14ac:dyDescent="0.15">
      <c r="A29" s="43" t="s">
        <v>142</v>
      </c>
      <c r="B29" s="38">
        <f t="shared" si="1"/>
        <v>2</v>
      </c>
      <c r="C29" s="38"/>
      <c r="D29" s="40"/>
      <c r="E29" s="40"/>
      <c r="F29" s="38"/>
      <c r="G29" s="40"/>
      <c r="H29" s="40"/>
      <c r="I29" s="40"/>
      <c r="J29" s="40"/>
      <c r="K29" s="40"/>
      <c r="L29" s="38">
        <f t="shared" si="3"/>
        <v>2</v>
      </c>
      <c r="M29" s="40"/>
      <c r="N29" s="40"/>
      <c r="O29" s="40"/>
      <c r="P29" s="40"/>
      <c r="Q29" s="40"/>
      <c r="R29" s="46">
        <v>2</v>
      </c>
      <c r="S29" s="40"/>
      <c r="T29" s="40"/>
      <c r="U29" s="40"/>
      <c r="V29" s="40"/>
    </row>
    <row r="30" spans="1:22" s="2" customFormat="1" ht="15.75" customHeight="1" x14ac:dyDescent="0.15">
      <c r="A30" s="43" t="s">
        <v>203</v>
      </c>
      <c r="B30" s="38">
        <f t="shared" si="1"/>
        <v>11</v>
      </c>
      <c r="C30" s="40"/>
      <c r="D30" s="40"/>
      <c r="E30" s="40"/>
      <c r="F30" s="38"/>
      <c r="G30" s="40"/>
      <c r="H30" s="40"/>
      <c r="I30" s="40"/>
      <c r="J30" s="40"/>
      <c r="K30" s="40"/>
      <c r="L30" s="38">
        <f t="shared" si="3"/>
        <v>11</v>
      </c>
      <c r="M30" s="46">
        <v>5</v>
      </c>
      <c r="N30" s="40"/>
      <c r="O30" s="40">
        <v>6</v>
      </c>
      <c r="P30" s="40"/>
      <c r="Q30" s="40"/>
      <c r="R30" s="40"/>
      <c r="S30" s="40"/>
      <c r="T30" s="40"/>
      <c r="U30" s="40"/>
      <c r="V30" s="40"/>
    </row>
    <row r="31" spans="1:22" s="2" customFormat="1" ht="15.75" customHeight="1" x14ac:dyDescent="0.15">
      <c r="A31" s="41" t="s">
        <v>8</v>
      </c>
      <c r="B31" s="38">
        <f t="shared" si="1"/>
        <v>82</v>
      </c>
      <c r="C31" s="38">
        <f>D31+E31</f>
        <v>1</v>
      </c>
      <c r="D31" s="40"/>
      <c r="E31" s="40">
        <v>1</v>
      </c>
      <c r="F31" s="38">
        <f t="shared" si="2"/>
        <v>7</v>
      </c>
      <c r="G31" s="40">
        <v>2</v>
      </c>
      <c r="H31" s="40"/>
      <c r="I31" s="40">
        <v>1</v>
      </c>
      <c r="J31" s="40">
        <v>4</v>
      </c>
      <c r="K31" s="40"/>
      <c r="L31" s="38">
        <f t="shared" si="3"/>
        <v>74</v>
      </c>
      <c r="M31" s="40">
        <v>17</v>
      </c>
      <c r="N31" s="40">
        <v>12</v>
      </c>
      <c r="O31" s="40"/>
      <c r="P31" s="41" t="s">
        <v>183</v>
      </c>
      <c r="Q31" s="41">
        <v>15</v>
      </c>
      <c r="R31" s="40"/>
      <c r="S31" s="40">
        <v>6</v>
      </c>
      <c r="T31" s="40"/>
      <c r="U31" s="40">
        <v>1</v>
      </c>
      <c r="V31" s="40"/>
    </row>
    <row r="32" spans="1:22" s="33" customFormat="1" ht="15.75" customHeight="1" x14ac:dyDescent="0.15">
      <c r="A32" s="41" t="s">
        <v>204</v>
      </c>
      <c r="B32" s="38">
        <f t="shared" si="1"/>
        <v>12</v>
      </c>
      <c r="C32" s="40"/>
      <c r="D32" s="40"/>
      <c r="E32" s="40"/>
      <c r="F32" s="38"/>
      <c r="G32" s="40"/>
      <c r="H32" s="40"/>
      <c r="I32" s="40"/>
      <c r="J32" s="40"/>
      <c r="K32" s="40"/>
      <c r="L32" s="38">
        <f t="shared" si="3"/>
        <v>12</v>
      </c>
      <c r="M32" s="42">
        <v>10</v>
      </c>
      <c r="N32" s="40"/>
      <c r="O32" s="40">
        <v>2</v>
      </c>
      <c r="P32" s="40"/>
      <c r="Q32" s="40"/>
      <c r="R32" s="40"/>
      <c r="S32" s="40"/>
      <c r="T32" s="40"/>
      <c r="U32" s="40"/>
      <c r="V32" s="47"/>
    </row>
    <row r="33" spans="1:22" s="33" customFormat="1" ht="15.75" customHeight="1" x14ac:dyDescent="0.15">
      <c r="A33" s="41" t="s">
        <v>205</v>
      </c>
      <c r="B33" s="38">
        <f t="shared" si="1"/>
        <v>3</v>
      </c>
      <c r="C33" s="40"/>
      <c r="D33" s="40"/>
      <c r="E33" s="40"/>
      <c r="F33" s="38"/>
      <c r="G33" s="40"/>
      <c r="H33" s="40"/>
      <c r="I33" s="40"/>
      <c r="J33" s="40"/>
      <c r="K33" s="40"/>
      <c r="L33" s="38">
        <f t="shared" si="3"/>
        <v>3</v>
      </c>
      <c r="M33" s="42"/>
      <c r="N33" s="40"/>
      <c r="O33" s="40">
        <v>3</v>
      </c>
      <c r="P33" s="40"/>
      <c r="Q33" s="40"/>
      <c r="R33" s="40"/>
      <c r="S33" s="40"/>
      <c r="T33" s="40"/>
      <c r="U33" s="40"/>
      <c r="V33" s="47"/>
    </row>
    <row r="34" spans="1:22" s="2" customFormat="1" ht="15.75" customHeight="1" x14ac:dyDescent="0.15">
      <c r="A34" s="48" t="s">
        <v>108</v>
      </c>
      <c r="B34" s="38">
        <f t="shared" si="1"/>
        <v>11</v>
      </c>
      <c r="C34" s="38"/>
      <c r="D34" s="40"/>
      <c r="E34" s="40"/>
      <c r="F34" s="38"/>
      <c r="G34" s="40"/>
      <c r="H34" s="40"/>
      <c r="I34" s="40"/>
      <c r="J34" s="40"/>
      <c r="K34" s="40"/>
      <c r="L34" s="38">
        <f t="shared" si="3"/>
        <v>11</v>
      </c>
      <c r="M34" s="40"/>
      <c r="N34" s="40">
        <v>4</v>
      </c>
      <c r="O34" s="40"/>
      <c r="P34" s="41"/>
      <c r="Q34" s="41">
        <v>1</v>
      </c>
      <c r="R34" s="40"/>
      <c r="S34" s="40">
        <v>4</v>
      </c>
      <c r="T34" s="40">
        <v>2</v>
      </c>
      <c r="U34" s="40"/>
      <c r="V34" s="40"/>
    </row>
    <row r="35" spans="1:22" s="2" customFormat="1" ht="15.75" customHeight="1" x14ac:dyDescent="0.15">
      <c r="A35" s="43" t="s">
        <v>143</v>
      </c>
      <c r="B35" s="38">
        <f t="shared" si="1"/>
        <v>4</v>
      </c>
      <c r="C35" s="38"/>
      <c r="D35" s="40"/>
      <c r="E35" s="40"/>
      <c r="F35" s="38"/>
      <c r="G35" s="40"/>
      <c r="H35" s="40"/>
      <c r="I35" s="40"/>
      <c r="J35" s="40"/>
      <c r="K35" s="40"/>
      <c r="L35" s="38">
        <f t="shared" si="3"/>
        <v>4</v>
      </c>
      <c r="M35" s="40"/>
      <c r="N35" s="40"/>
      <c r="O35" s="40"/>
      <c r="P35" s="40"/>
      <c r="Q35" s="40"/>
      <c r="R35" s="46">
        <v>4</v>
      </c>
      <c r="S35" s="40"/>
      <c r="T35" s="40"/>
      <c r="U35" s="40"/>
      <c r="V35" s="40"/>
    </row>
    <row r="36" spans="1:22" s="2" customFormat="1" ht="15.75" customHeight="1" x14ac:dyDescent="0.15">
      <c r="A36" s="43" t="s">
        <v>7</v>
      </c>
      <c r="B36" s="38">
        <f t="shared" si="1"/>
        <v>105</v>
      </c>
      <c r="C36" s="38"/>
      <c r="D36" s="40"/>
      <c r="E36" s="40"/>
      <c r="F36" s="38">
        <f t="shared" si="2"/>
        <v>6</v>
      </c>
      <c r="G36" s="40">
        <v>2</v>
      </c>
      <c r="H36" s="40"/>
      <c r="I36" s="40"/>
      <c r="J36" s="40">
        <v>4</v>
      </c>
      <c r="K36" s="40"/>
      <c r="L36" s="38">
        <f t="shared" si="3"/>
        <v>99</v>
      </c>
      <c r="M36" s="40">
        <v>20</v>
      </c>
      <c r="N36" s="40">
        <v>2</v>
      </c>
      <c r="O36" s="40"/>
      <c r="P36" s="40">
        <v>40</v>
      </c>
      <c r="Q36" s="40">
        <v>24</v>
      </c>
      <c r="R36" s="40"/>
      <c r="S36" s="40"/>
      <c r="T36" s="40">
        <v>13</v>
      </c>
      <c r="U36" s="40"/>
      <c r="V36" s="40"/>
    </row>
    <row r="37" spans="1:22" s="33" customFormat="1" ht="15.75" customHeight="1" x14ac:dyDescent="0.15">
      <c r="A37" s="43" t="s">
        <v>167</v>
      </c>
      <c r="B37" s="38">
        <f t="shared" si="1"/>
        <v>40</v>
      </c>
      <c r="C37" s="40"/>
      <c r="D37" s="40"/>
      <c r="E37" s="40"/>
      <c r="F37" s="38"/>
      <c r="G37" s="40"/>
      <c r="H37" s="40"/>
      <c r="I37" s="40"/>
      <c r="J37" s="40"/>
      <c r="K37" s="40"/>
      <c r="L37" s="38">
        <f t="shared" si="3"/>
        <v>40</v>
      </c>
      <c r="M37" s="46">
        <v>40</v>
      </c>
      <c r="N37" s="40"/>
      <c r="O37" s="40"/>
      <c r="P37" s="40"/>
      <c r="Q37" s="40"/>
      <c r="R37" s="40"/>
      <c r="S37" s="40"/>
      <c r="T37" s="40"/>
      <c r="U37" s="40"/>
      <c r="V37" s="47"/>
    </row>
    <row r="38" spans="1:22" s="21" customFormat="1" ht="15.75" customHeight="1" x14ac:dyDescent="0.15">
      <c r="A38" s="45" t="s">
        <v>112</v>
      </c>
      <c r="B38" s="38">
        <f t="shared" si="1"/>
        <v>1</v>
      </c>
      <c r="C38" s="38"/>
      <c r="D38" s="40"/>
      <c r="E38" s="40"/>
      <c r="F38" s="38"/>
      <c r="G38" s="40"/>
      <c r="H38" s="40"/>
      <c r="I38" s="40"/>
      <c r="J38" s="40"/>
      <c r="K38" s="40"/>
      <c r="L38" s="38">
        <f t="shared" si="3"/>
        <v>1</v>
      </c>
      <c r="M38" s="40"/>
      <c r="N38" s="40"/>
      <c r="O38" s="40"/>
      <c r="P38" s="40"/>
      <c r="Q38" s="40"/>
      <c r="R38" s="40"/>
      <c r="S38" s="40"/>
      <c r="T38" s="45">
        <v>1</v>
      </c>
      <c r="U38" s="40"/>
      <c r="V38" s="40"/>
    </row>
    <row r="39" spans="1:22" s="2" customFormat="1" ht="15.75" customHeight="1" x14ac:dyDescent="0.15">
      <c r="A39" s="45" t="s">
        <v>113</v>
      </c>
      <c r="B39" s="38">
        <f t="shared" si="1"/>
        <v>4</v>
      </c>
      <c r="C39" s="38"/>
      <c r="D39" s="40"/>
      <c r="E39" s="40"/>
      <c r="F39" s="38"/>
      <c r="G39" s="40"/>
      <c r="H39" s="40"/>
      <c r="I39" s="40"/>
      <c r="J39" s="40"/>
      <c r="K39" s="40"/>
      <c r="L39" s="38">
        <f t="shared" si="3"/>
        <v>4</v>
      </c>
      <c r="M39" s="40"/>
      <c r="N39" s="40"/>
      <c r="O39" s="40"/>
      <c r="P39" s="40"/>
      <c r="Q39" s="40"/>
      <c r="R39" s="40"/>
      <c r="S39" s="40"/>
      <c r="T39" s="48">
        <v>4</v>
      </c>
      <c r="U39" s="40"/>
      <c r="V39" s="40"/>
    </row>
    <row r="40" spans="1:22" s="21" customFormat="1" ht="15.75" customHeight="1" x14ac:dyDescent="0.15">
      <c r="A40" s="43" t="s">
        <v>134</v>
      </c>
      <c r="B40" s="38">
        <f t="shared" si="1"/>
        <v>19</v>
      </c>
      <c r="C40" s="38"/>
      <c r="D40" s="40"/>
      <c r="E40" s="40"/>
      <c r="F40" s="38"/>
      <c r="G40" s="40"/>
      <c r="H40" s="40"/>
      <c r="I40" s="40"/>
      <c r="J40" s="40"/>
      <c r="K40" s="40"/>
      <c r="L40" s="38">
        <f t="shared" si="3"/>
        <v>19</v>
      </c>
      <c r="M40" s="40"/>
      <c r="N40" s="43" t="s">
        <v>120</v>
      </c>
      <c r="O40" s="43"/>
      <c r="P40" s="40"/>
      <c r="Q40" s="40"/>
      <c r="R40" s="40"/>
      <c r="S40" s="40"/>
      <c r="T40" s="40"/>
      <c r="U40" s="40"/>
      <c r="V40" s="40"/>
    </row>
    <row r="41" spans="1:22" s="2" customFormat="1" ht="15.75" customHeight="1" x14ac:dyDescent="0.15">
      <c r="A41" s="43" t="s">
        <v>132</v>
      </c>
      <c r="B41" s="38">
        <f t="shared" si="1"/>
        <v>9</v>
      </c>
      <c r="C41" s="38"/>
      <c r="D41" s="40"/>
      <c r="E41" s="40"/>
      <c r="F41" s="38"/>
      <c r="G41" s="40"/>
      <c r="H41" s="40"/>
      <c r="I41" s="40"/>
      <c r="J41" s="40"/>
      <c r="K41" s="40"/>
      <c r="L41" s="38">
        <f t="shared" si="3"/>
        <v>9</v>
      </c>
      <c r="M41" s="40"/>
      <c r="N41" s="43" t="s">
        <v>185</v>
      </c>
      <c r="O41" s="43"/>
      <c r="P41" s="40"/>
      <c r="Q41" s="40"/>
      <c r="R41" s="40"/>
      <c r="S41" s="40"/>
      <c r="T41" s="40"/>
      <c r="U41" s="40"/>
      <c r="V41" s="40"/>
    </row>
    <row r="42" spans="1:22" s="2" customFormat="1" ht="15.75" customHeight="1" x14ac:dyDescent="0.15">
      <c r="A42" s="43" t="s">
        <v>12</v>
      </c>
      <c r="B42" s="38">
        <f t="shared" si="1"/>
        <v>1</v>
      </c>
      <c r="C42" s="38"/>
      <c r="D42" s="40"/>
      <c r="E42" s="40"/>
      <c r="F42" s="38"/>
      <c r="G42" s="40"/>
      <c r="H42" s="40"/>
      <c r="I42" s="40"/>
      <c r="J42" s="40"/>
      <c r="K42" s="40"/>
      <c r="L42" s="38">
        <f t="shared" si="3"/>
        <v>1</v>
      </c>
      <c r="M42" s="40"/>
      <c r="N42" s="43" t="s">
        <v>48</v>
      </c>
      <c r="O42" s="43"/>
      <c r="P42" s="40"/>
      <c r="Q42" s="40"/>
      <c r="R42" s="40"/>
      <c r="S42" s="40"/>
      <c r="T42" s="40"/>
      <c r="U42" s="40"/>
      <c r="V42" s="40"/>
    </row>
    <row r="43" spans="1:22" s="2" customFormat="1" ht="15.75" customHeight="1" x14ac:dyDescent="0.15">
      <c r="A43" s="49" t="s">
        <v>123</v>
      </c>
      <c r="B43" s="38">
        <f t="shared" si="1"/>
        <v>12</v>
      </c>
      <c r="C43" s="38"/>
      <c r="D43" s="40"/>
      <c r="E43" s="40"/>
      <c r="F43" s="38"/>
      <c r="G43" s="40"/>
      <c r="H43" s="40"/>
      <c r="I43" s="40"/>
      <c r="J43" s="40"/>
      <c r="K43" s="40"/>
      <c r="L43" s="38">
        <f t="shared" si="3"/>
        <v>12</v>
      </c>
      <c r="M43" s="40"/>
      <c r="N43" s="39" t="s">
        <v>133</v>
      </c>
      <c r="O43" s="39"/>
      <c r="P43" s="40">
        <v>3</v>
      </c>
      <c r="Q43" s="40"/>
      <c r="R43" s="40"/>
      <c r="S43" s="40">
        <v>6</v>
      </c>
      <c r="T43" s="40"/>
      <c r="U43" s="40"/>
      <c r="V43" s="40"/>
    </row>
    <row r="44" spans="1:22" s="21" customFormat="1" ht="15.75" customHeight="1" x14ac:dyDescent="0.15">
      <c r="A44" s="41" t="s">
        <v>106</v>
      </c>
      <c r="B44" s="38">
        <f t="shared" si="1"/>
        <v>2</v>
      </c>
      <c r="C44" s="38"/>
      <c r="D44" s="40"/>
      <c r="E44" s="40"/>
      <c r="F44" s="38"/>
      <c r="G44" s="40"/>
      <c r="H44" s="40"/>
      <c r="I44" s="40"/>
      <c r="J44" s="40"/>
      <c r="K44" s="40"/>
      <c r="L44" s="38">
        <f t="shared" si="3"/>
        <v>2</v>
      </c>
      <c r="M44" s="40"/>
      <c r="N44" s="40"/>
      <c r="O44" s="40"/>
      <c r="P44" s="41"/>
      <c r="Q44" s="41">
        <v>2</v>
      </c>
      <c r="R44" s="40"/>
      <c r="S44" s="40"/>
      <c r="T44" s="40"/>
      <c r="U44" s="40"/>
      <c r="V44" s="40"/>
    </row>
    <row r="45" spans="1:22" s="2" customFormat="1" ht="15.75" customHeight="1" x14ac:dyDescent="0.15">
      <c r="A45" s="41" t="s">
        <v>111</v>
      </c>
      <c r="B45" s="38">
        <f t="shared" si="1"/>
        <v>3</v>
      </c>
      <c r="C45" s="38"/>
      <c r="D45" s="40"/>
      <c r="E45" s="40"/>
      <c r="F45" s="38"/>
      <c r="G45" s="40"/>
      <c r="H45" s="40"/>
      <c r="I45" s="40"/>
      <c r="J45" s="40"/>
      <c r="K45" s="40"/>
      <c r="L45" s="38">
        <f t="shared" si="3"/>
        <v>3</v>
      </c>
      <c r="M45" s="40">
        <v>1</v>
      </c>
      <c r="N45" s="40"/>
      <c r="O45" s="40"/>
      <c r="P45" s="41"/>
      <c r="Q45" s="41">
        <v>2</v>
      </c>
      <c r="R45" s="40"/>
      <c r="S45" s="40"/>
      <c r="T45" s="40"/>
      <c r="U45" s="40"/>
      <c r="V45" s="40"/>
    </row>
    <row r="46" spans="1:22" s="2" customFormat="1" ht="15.75" customHeight="1" x14ac:dyDescent="0.15">
      <c r="A46" s="43" t="s">
        <v>121</v>
      </c>
      <c r="B46" s="38">
        <f t="shared" si="1"/>
        <v>1</v>
      </c>
      <c r="C46" s="38"/>
      <c r="D46" s="40"/>
      <c r="E46" s="40"/>
      <c r="F46" s="38"/>
      <c r="G46" s="40"/>
      <c r="H46" s="40"/>
      <c r="I46" s="40"/>
      <c r="J46" s="40"/>
      <c r="K46" s="40"/>
      <c r="L46" s="38">
        <f t="shared" si="3"/>
        <v>1</v>
      </c>
      <c r="M46" s="40"/>
      <c r="N46" s="43">
        <v>1</v>
      </c>
      <c r="O46" s="43"/>
      <c r="P46" s="40"/>
      <c r="Q46" s="40"/>
      <c r="R46" s="40"/>
      <c r="S46" s="40"/>
      <c r="T46" s="40"/>
      <c r="U46" s="40"/>
      <c r="V46" s="40"/>
    </row>
    <row r="47" spans="1:22" s="2" customFormat="1" ht="15.75" customHeight="1" x14ac:dyDescent="0.15">
      <c r="A47" s="41" t="s">
        <v>107</v>
      </c>
      <c r="B47" s="38">
        <f t="shared" si="1"/>
        <v>44</v>
      </c>
      <c r="C47" s="38"/>
      <c r="D47" s="40"/>
      <c r="E47" s="40"/>
      <c r="F47" s="38"/>
      <c r="G47" s="40"/>
      <c r="H47" s="40"/>
      <c r="I47" s="40"/>
      <c r="J47" s="40"/>
      <c r="K47" s="40"/>
      <c r="L47" s="38">
        <f t="shared" si="3"/>
        <v>44</v>
      </c>
      <c r="M47" s="40">
        <v>4</v>
      </c>
      <c r="N47" s="40">
        <v>10</v>
      </c>
      <c r="O47" s="40"/>
      <c r="P47" s="41"/>
      <c r="Q47" s="41">
        <v>27</v>
      </c>
      <c r="R47" s="40">
        <v>1</v>
      </c>
      <c r="S47" s="40"/>
      <c r="T47" s="40">
        <v>2</v>
      </c>
      <c r="U47" s="40"/>
      <c r="V47" s="40"/>
    </row>
    <row r="48" spans="1:22" s="2" customFormat="1" ht="15.75" customHeight="1" x14ac:dyDescent="0.15">
      <c r="A48" s="41" t="s">
        <v>137</v>
      </c>
      <c r="B48" s="38">
        <f t="shared" si="1"/>
        <v>16</v>
      </c>
      <c r="C48" s="38"/>
      <c r="D48" s="40"/>
      <c r="E48" s="40"/>
      <c r="F48" s="38">
        <f t="shared" si="2"/>
        <v>4</v>
      </c>
      <c r="G48" s="40">
        <v>2</v>
      </c>
      <c r="H48" s="40"/>
      <c r="I48" s="40">
        <v>2</v>
      </c>
      <c r="J48" s="40"/>
      <c r="K48" s="40"/>
      <c r="L48" s="38">
        <f t="shared" si="3"/>
        <v>12</v>
      </c>
      <c r="M48" s="40">
        <v>2</v>
      </c>
      <c r="N48" s="40">
        <v>1</v>
      </c>
      <c r="O48" s="40">
        <v>1</v>
      </c>
      <c r="P48" s="41"/>
      <c r="Q48" s="41" t="s">
        <v>136</v>
      </c>
      <c r="R48" s="40">
        <v>1</v>
      </c>
      <c r="S48" s="40"/>
      <c r="T48" s="40"/>
      <c r="U48" s="40"/>
      <c r="V48" s="40">
        <v>3</v>
      </c>
    </row>
    <row r="49" spans="1:22" s="2" customFormat="1" ht="15.75" customHeight="1" x14ac:dyDescent="0.15">
      <c r="A49" s="43" t="s">
        <v>101</v>
      </c>
      <c r="B49" s="38">
        <f t="shared" si="1"/>
        <v>17</v>
      </c>
      <c r="C49" s="38">
        <f>D49+E49</f>
        <v>2</v>
      </c>
      <c r="D49" s="40">
        <v>2</v>
      </c>
      <c r="E49" s="40"/>
      <c r="F49" s="38">
        <f t="shared" si="2"/>
        <v>3</v>
      </c>
      <c r="G49" s="46">
        <v>3</v>
      </c>
      <c r="H49" s="46"/>
      <c r="I49" s="40"/>
      <c r="J49" s="40"/>
      <c r="K49" s="40"/>
      <c r="L49" s="38">
        <f t="shared" si="3"/>
        <v>12</v>
      </c>
      <c r="M49" s="40">
        <v>4</v>
      </c>
      <c r="N49" s="40"/>
      <c r="O49" s="40"/>
      <c r="P49" s="40"/>
      <c r="Q49" s="40">
        <v>8</v>
      </c>
      <c r="R49" s="40"/>
      <c r="S49" s="40"/>
      <c r="T49" s="40"/>
      <c r="U49" s="40"/>
      <c r="V49" s="40"/>
    </row>
    <row r="50" spans="1:22" s="33" customFormat="1" ht="15.75" customHeight="1" x14ac:dyDescent="0.15">
      <c r="A50" s="43" t="s">
        <v>168</v>
      </c>
      <c r="B50" s="38">
        <f t="shared" si="1"/>
        <v>2</v>
      </c>
      <c r="C50" s="40"/>
      <c r="D50" s="40"/>
      <c r="E50" s="40"/>
      <c r="F50" s="38"/>
      <c r="G50" s="40"/>
      <c r="H50" s="40"/>
      <c r="I50" s="40"/>
      <c r="J50" s="40"/>
      <c r="K50" s="40"/>
      <c r="L50" s="38">
        <f t="shared" si="3"/>
        <v>2</v>
      </c>
      <c r="M50" s="46">
        <v>2</v>
      </c>
      <c r="N50" s="40"/>
      <c r="O50" s="40"/>
      <c r="P50" s="40"/>
      <c r="Q50" s="40"/>
      <c r="R50" s="40"/>
      <c r="S50" s="40"/>
      <c r="T50" s="40"/>
      <c r="U50" s="40"/>
      <c r="V50" s="47"/>
    </row>
    <row r="51" spans="1:22" s="2" customFormat="1" ht="15.75" customHeight="1" x14ac:dyDescent="0.15">
      <c r="A51" s="41" t="s">
        <v>58</v>
      </c>
      <c r="B51" s="38">
        <f t="shared" si="1"/>
        <v>10</v>
      </c>
      <c r="C51" s="38"/>
      <c r="D51" s="40"/>
      <c r="E51" s="40"/>
      <c r="F51" s="38"/>
      <c r="G51" s="40"/>
      <c r="H51" s="40"/>
      <c r="I51" s="40"/>
      <c r="J51" s="40"/>
      <c r="K51" s="40"/>
      <c r="L51" s="38">
        <f t="shared" si="3"/>
        <v>10</v>
      </c>
      <c r="M51" s="40"/>
      <c r="N51" s="40"/>
      <c r="O51" s="40"/>
      <c r="P51" s="41"/>
      <c r="Q51" s="41">
        <v>10</v>
      </c>
      <c r="R51" s="40"/>
      <c r="S51" s="40"/>
      <c r="T51" s="40"/>
      <c r="U51" s="40"/>
      <c r="V51" s="40"/>
    </row>
    <row r="52" spans="1:22" s="2" customFormat="1" ht="15.75" customHeight="1" x14ac:dyDescent="0.15">
      <c r="A52" s="41" t="s">
        <v>109</v>
      </c>
      <c r="B52" s="38">
        <f t="shared" si="1"/>
        <v>2</v>
      </c>
      <c r="C52" s="38"/>
      <c r="D52" s="40"/>
      <c r="E52" s="40"/>
      <c r="F52" s="38"/>
      <c r="G52" s="40"/>
      <c r="H52" s="40"/>
      <c r="I52" s="40"/>
      <c r="J52" s="40"/>
      <c r="K52" s="40"/>
      <c r="L52" s="38">
        <f t="shared" si="3"/>
        <v>2</v>
      </c>
      <c r="M52" s="40"/>
      <c r="N52" s="40"/>
      <c r="O52" s="40"/>
      <c r="P52" s="41"/>
      <c r="Q52" s="41">
        <v>2</v>
      </c>
      <c r="R52" s="40"/>
      <c r="S52" s="40"/>
      <c r="T52" s="40"/>
      <c r="U52" s="40"/>
      <c r="V52" s="40"/>
    </row>
    <row r="53" spans="1:22" s="2" customFormat="1" ht="15.75" customHeight="1" x14ac:dyDescent="0.15">
      <c r="A53" s="41" t="s">
        <v>9</v>
      </c>
      <c r="B53" s="38">
        <f t="shared" si="1"/>
        <v>8</v>
      </c>
      <c r="C53" s="38"/>
      <c r="D53" s="40"/>
      <c r="E53" s="40"/>
      <c r="F53" s="38"/>
      <c r="G53" s="40"/>
      <c r="H53" s="40"/>
      <c r="I53" s="40"/>
      <c r="J53" s="40"/>
      <c r="K53" s="40"/>
      <c r="L53" s="38">
        <f t="shared" si="3"/>
        <v>8</v>
      </c>
      <c r="M53" s="40">
        <v>4</v>
      </c>
      <c r="N53" s="40"/>
      <c r="O53" s="40"/>
      <c r="P53" s="41"/>
      <c r="Q53" s="41">
        <v>4</v>
      </c>
      <c r="R53" s="40"/>
      <c r="S53" s="40"/>
      <c r="T53" s="40"/>
      <c r="U53" s="40"/>
      <c r="V53" s="40"/>
    </row>
    <row r="54" spans="1:22" s="2" customFormat="1" ht="15.75" customHeight="1" x14ac:dyDescent="0.15">
      <c r="A54" s="41" t="s">
        <v>110</v>
      </c>
      <c r="B54" s="38">
        <f t="shared" si="1"/>
        <v>3</v>
      </c>
      <c r="C54" s="38"/>
      <c r="D54" s="40"/>
      <c r="E54" s="40"/>
      <c r="F54" s="38"/>
      <c r="G54" s="40"/>
      <c r="H54" s="40"/>
      <c r="I54" s="40"/>
      <c r="J54" s="40"/>
      <c r="K54" s="40"/>
      <c r="L54" s="38">
        <f t="shared" si="3"/>
        <v>3</v>
      </c>
      <c r="M54" s="40"/>
      <c r="N54" s="40"/>
      <c r="O54" s="40"/>
      <c r="P54" s="41"/>
      <c r="Q54" s="41">
        <v>3</v>
      </c>
      <c r="R54" s="40"/>
      <c r="S54" s="40"/>
      <c r="T54" s="40"/>
      <c r="U54" s="40"/>
      <c r="V54" s="40"/>
    </row>
    <row r="55" spans="1:22" s="33" customFormat="1" ht="15.75" customHeight="1" x14ac:dyDescent="0.15">
      <c r="A55" s="43" t="s">
        <v>174</v>
      </c>
      <c r="B55" s="38">
        <f t="shared" si="1"/>
        <v>1</v>
      </c>
      <c r="C55" s="40"/>
      <c r="D55" s="40"/>
      <c r="E55" s="40"/>
      <c r="F55" s="38"/>
      <c r="G55" s="40"/>
      <c r="H55" s="40"/>
      <c r="I55" s="40"/>
      <c r="J55" s="40"/>
      <c r="K55" s="40"/>
      <c r="L55" s="38">
        <f t="shared" si="3"/>
        <v>1</v>
      </c>
      <c r="M55" s="50">
        <v>1</v>
      </c>
      <c r="N55" s="40"/>
      <c r="O55" s="40"/>
      <c r="P55" s="40"/>
      <c r="Q55" s="40"/>
      <c r="R55" s="40"/>
      <c r="S55" s="40"/>
      <c r="T55" s="40"/>
      <c r="U55" s="40"/>
      <c r="V55" s="47"/>
    </row>
    <row r="56" spans="1:22" s="2" customFormat="1" ht="15.75" customHeight="1" x14ac:dyDescent="0.15">
      <c r="A56" s="43" t="s">
        <v>102</v>
      </c>
      <c r="B56" s="38">
        <f t="shared" si="1"/>
        <v>2</v>
      </c>
      <c r="C56" s="38">
        <f t="shared" ref="C56:C60" si="7">D56+E56</f>
        <v>1</v>
      </c>
      <c r="D56" s="40">
        <v>1</v>
      </c>
      <c r="E56" s="40"/>
      <c r="F56" s="38">
        <f t="shared" si="2"/>
        <v>1</v>
      </c>
      <c r="G56" s="46">
        <v>1</v>
      </c>
      <c r="H56" s="46"/>
      <c r="I56" s="40"/>
      <c r="J56" s="40"/>
      <c r="K56" s="40"/>
      <c r="L56" s="38"/>
      <c r="M56" s="40"/>
      <c r="N56" s="40"/>
      <c r="O56" s="40"/>
      <c r="P56" s="40"/>
      <c r="Q56" s="40"/>
      <c r="R56" s="40"/>
      <c r="S56" s="40"/>
      <c r="T56" s="40"/>
      <c r="U56" s="40"/>
      <c r="V56" s="40"/>
    </row>
    <row r="57" spans="1:22" s="2" customFormat="1" ht="15.75" customHeight="1" x14ac:dyDescent="0.15">
      <c r="A57" s="51" t="s">
        <v>116</v>
      </c>
      <c r="B57" s="38">
        <f t="shared" si="1"/>
        <v>4</v>
      </c>
      <c r="C57" s="38"/>
      <c r="D57" s="40"/>
      <c r="E57" s="40"/>
      <c r="F57" s="38"/>
      <c r="G57" s="40"/>
      <c r="H57" s="40"/>
      <c r="I57" s="40"/>
      <c r="J57" s="40"/>
      <c r="K57" s="40"/>
      <c r="L57" s="38">
        <f t="shared" si="3"/>
        <v>4</v>
      </c>
      <c r="M57" s="40"/>
      <c r="N57" s="40"/>
      <c r="O57" s="40"/>
      <c r="P57" s="40"/>
      <c r="Q57" s="40"/>
      <c r="R57" s="40"/>
      <c r="S57" s="51">
        <v>4</v>
      </c>
      <c r="T57" s="40"/>
      <c r="U57" s="40"/>
      <c r="V57" s="40"/>
    </row>
    <row r="58" spans="1:22" s="2" customFormat="1" ht="15.75" customHeight="1" x14ac:dyDescent="0.15">
      <c r="A58" s="43" t="s">
        <v>186</v>
      </c>
      <c r="B58" s="38">
        <f t="shared" si="1"/>
        <v>1</v>
      </c>
      <c r="C58" s="38"/>
      <c r="D58" s="40"/>
      <c r="E58" s="40"/>
      <c r="F58" s="38"/>
      <c r="G58" s="40"/>
      <c r="H58" s="40"/>
      <c r="I58" s="40"/>
      <c r="J58" s="40"/>
      <c r="K58" s="40"/>
      <c r="L58" s="38">
        <f t="shared" si="3"/>
        <v>1</v>
      </c>
      <c r="M58" s="40"/>
      <c r="N58" s="43" t="s">
        <v>48</v>
      </c>
      <c r="O58" s="43"/>
      <c r="P58" s="40"/>
      <c r="Q58" s="40"/>
      <c r="R58" s="40"/>
      <c r="S58" s="40"/>
      <c r="T58" s="40"/>
      <c r="U58" s="40"/>
      <c r="V58" s="40"/>
    </row>
    <row r="59" spans="1:22" s="2" customFormat="1" ht="15.75" customHeight="1" x14ac:dyDescent="0.15">
      <c r="A59" s="43" t="s">
        <v>86</v>
      </c>
      <c r="B59" s="38">
        <f t="shared" si="1"/>
        <v>4</v>
      </c>
      <c r="C59" s="38">
        <f t="shared" si="7"/>
        <v>1</v>
      </c>
      <c r="D59" s="37">
        <v>1</v>
      </c>
      <c r="E59" s="37"/>
      <c r="F59" s="38">
        <f t="shared" si="2"/>
        <v>2</v>
      </c>
      <c r="G59" s="46">
        <v>2</v>
      </c>
      <c r="H59" s="46"/>
      <c r="I59" s="37"/>
      <c r="J59" s="37"/>
      <c r="K59" s="37"/>
      <c r="L59" s="38">
        <f t="shared" si="3"/>
        <v>1</v>
      </c>
      <c r="M59" s="40"/>
      <c r="N59" s="37">
        <v>1</v>
      </c>
      <c r="O59" s="37"/>
      <c r="P59" s="37"/>
      <c r="Q59" s="37"/>
      <c r="R59" s="37"/>
      <c r="S59" s="37"/>
      <c r="T59" s="37"/>
      <c r="U59" s="40"/>
      <c r="V59" s="40"/>
    </row>
    <row r="60" spans="1:22" s="2" customFormat="1" ht="15.75" customHeight="1" x14ac:dyDescent="0.15">
      <c r="A60" s="41" t="s">
        <v>75</v>
      </c>
      <c r="B60" s="38">
        <f t="shared" si="1"/>
        <v>18</v>
      </c>
      <c r="C60" s="38">
        <f t="shared" si="7"/>
        <v>2</v>
      </c>
      <c r="D60" s="40">
        <v>2</v>
      </c>
      <c r="E60" s="40"/>
      <c r="F60" s="38">
        <f t="shared" si="2"/>
        <v>2</v>
      </c>
      <c r="G60" s="40">
        <v>2</v>
      </c>
      <c r="H60" s="40"/>
      <c r="I60" s="40"/>
      <c r="J60" s="40"/>
      <c r="K60" s="40"/>
      <c r="L60" s="38">
        <f t="shared" si="3"/>
        <v>14</v>
      </c>
      <c r="M60" s="40">
        <v>10</v>
      </c>
      <c r="N60" s="40">
        <v>1</v>
      </c>
      <c r="O60" s="40"/>
      <c r="P60" s="41"/>
      <c r="Q60" s="41">
        <v>3</v>
      </c>
      <c r="R60" s="40"/>
      <c r="S60" s="40"/>
      <c r="T60" s="40"/>
      <c r="U60" s="40"/>
      <c r="V60" s="40"/>
    </row>
    <row r="61" spans="1:22" s="21" customFormat="1" ht="15.75" customHeight="1" x14ac:dyDescent="0.15">
      <c r="A61" s="43" t="s">
        <v>93</v>
      </c>
      <c r="B61" s="38">
        <f t="shared" si="1"/>
        <v>5</v>
      </c>
      <c r="C61" s="38"/>
      <c r="D61" s="37"/>
      <c r="E61" s="37"/>
      <c r="F61" s="38">
        <f t="shared" si="2"/>
        <v>5</v>
      </c>
      <c r="G61" s="46">
        <v>5</v>
      </c>
      <c r="H61" s="46"/>
      <c r="I61" s="37"/>
      <c r="J61" s="37"/>
      <c r="K61" s="37"/>
      <c r="L61" s="38"/>
      <c r="M61" s="37"/>
      <c r="N61" s="37"/>
      <c r="O61" s="37"/>
      <c r="P61" s="37"/>
      <c r="Q61" s="37"/>
      <c r="R61" s="37"/>
      <c r="S61" s="37"/>
      <c r="T61" s="37"/>
      <c r="U61" s="40"/>
      <c r="V61" s="40"/>
    </row>
    <row r="62" spans="1:22" s="2" customFormat="1" ht="15.75" customHeight="1" x14ac:dyDescent="0.15">
      <c r="A62" s="43" t="s">
        <v>157</v>
      </c>
      <c r="B62" s="38">
        <f t="shared" si="1"/>
        <v>1</v>
      </c>
      <c r="C62" s="38"/>
      <c r="D62" s="40"/>
      <c r="E62" s="40"/>
      <c r="F62" s="38"/>
      <c r="G62" s="40"/>
      <c r="H62" s="40"/>
      <c r="I62" s="40"/>
      <c r="J62" s="40"/>
      <c r="K62" s="40"/>
      <c r="L62" s="38">
        <f t="shared" si="3"/>
        <v>1</v>
      </c>
      <c r="M62" s="40"/>
      <c r="N62" s="40"/>
      <c r="O62" s="40"/>
      <c r="P62" s="40"/>
      <c r="Q62" s="40"/>
      <c r="R62" s="40"/>
      <c r="S62" s="40"/>
      <c r="T62" s="40"/>
      <c r="U62" s="40">
        <v>1</v>
      </c>
      <c r="V62" s="40"/>
    </row>
    <row r="63" spans="1:22" s="2" customFormat="1" ht="15.75" customHeight="1" x14ac:dyDescent="0.15">
      <c r="A63" s="43" t="s">
        <v>156</v>
      </c>
      <c r="B63" s="38">
        <f t="shared" si="1"/>
        <v>1</v>
      </c>
      <c r="C63" s="38"/>
      <c r="D63" s="40"/>
      <c r="E63" s="40"/>
      <c r="F63" s="38"/>
      <c r="G63" s="40"/>
      <c r="H63" s="40"/>
      <c r="I63" s="40"/>
      <c r="J63" s="40"/>
      <c r="K63" s="40"/>
      <c r="L63" s="38">
        <f t="shared" si="3"/>
        <v>1</v>
      </c>
      <c r="M63" s="40"/>
      <c r="N63" s="40"/>
      <c r="O63" s="40"/>
      <c r="P63" s="40"/>
      <c r="Q63" s="40"/>
      <c r="R63" s="40"/>
      <c r="S63" s="40"/>
      <c r="T63" s="40"/>
      <c r="U63" s="40">
        <v>1</v>
      </c>
      <c r="V63" s="40"/>
    </row>
    <row r="64" spans="1:22" s="2" customFormat="1" ht="15.75" customHeight="1" x14ac:dyDescent="0.15">
      <c r="A64" s="43" t="s">
        <v>175</v>
      </c>
      <c r="B64" s="38">
        <f t="shared" si="1"/>
        <v>1</v>
      </c>
      <c r="C64" s="40"/>
      <c r="D64" s="40"/>
      <c r="E64" s="40"/>
      <c r="F64" s="38"/>
      <c r="G64" s="40"/>
      <c r="H64" s="40"/>
      <c r="I64" s="40"/>
      <c r="J64" s="40"/>
      <c r="K64" s="40"/>
      <c r="L64" s="38">
        <f t="shared" si="3"/>
        <v>1</v>
      </c>
      <c r="M64" s="50">
        <v>1</v>
      </c>
      <c r="N64" s="40"/>
      <c r="O64" s="40"/>
      <c r="P64" s="40"/>
      <c r="Q64" s="40"/>
      <c r="R64" s="40"/>
      <c r="S64" s="40"/>
      <c r="T64" s="40"/>
      <c r="U64" s="40"/>
      <c r="V64" s="40"/>
    </row>
    <row r="65" spans="1:22" s="2" customFormat="1" ht="15.75" customHeight="1" x14ac:dyDescent="0.15">
      <c r="A65" s="51" t="s">
        <v>117</v>
      </c>
      <c r="B65" s="38">
        <f t="shared" si="1"/>
        <v>8</v>
      </c>
      <c r="C65" s="38"/>
      <c r="D65" s="40"/>
      <c r="E65" s="40"/>
      <c r="F65" s="38"/>
      <c r="G65" s="40"/>
      <c r="H65" s="40"/>
      <c r="I65" s="40"/>
      <c r="J65" s="40"/>
      <c r="K65" s="40"/>
      <c r="L65" s="38">
        <f t="shared" si="3"/>
        <v>8</v>
      </c>
      <c r="M65" s="40"/>
      <c r="N65" s="40"/>
      <c r="O65" s="40"/>
      <c r="P65" s="40"/>
      <c r="Q65" s="40"/>
      <c r="R65" s="40"/>
      <c r="S65" s="51">
        <v>8</v>
      </c>
      <c r="T65" s="40"/>
      <c r="U65" s="40"/>
      <c r="V65" s="40"/>
    </row>
    <row r="66" spans="1:22" s="2" customFormat="1" ht="15.75" customHeight="1" x14ac:dyDescent="0.15">
      <c r="A66" s="43" t="s">
        <v>103</v>
      </c>
      <c r="B66" s="38">
        <f t="shared" si="1"/>
        <v>2</v>
      </c>
      <c r="C66" s="38"/>
      <c r="D66" s="40"/>
      <c r="E66" s="40"/>
      <c r="F66" s="38">
        <f t="shared" si="2"/>
        <v>2</v>
      </c>
      <c r="G66" s="46">
        <v>2</v>
      </c>
      <c r="H66" s="46"/>
      <c r="I66" s="40"/>
      <c r="J66" s="40"/>
      <c r="K66" s="40"/>
      <c r="L66" s="38"/>
      <c r="M66" s="40"/>
      <c r="N66" s="40"/>
      <c r="O66" s="40"/>
      <c r="P66" s="40"/>
      <c r="Q66" s="40"/>
      <c r="R66" s="40"/>
      <c r="S66" s="40"/>
      <c r="T66" s="40"/>
      <c r="U66" s="40"/>
      <c r="V66" s="40"/>
    </row>
  </sheetData>
  <sheetProtection password="DB30" sheet="1" objects="1" scenarios="1"/>
  <sortState ref="A7:W103">
    <sortCondition ref="A7:A103"/>
  </sortState>
  <mergeCells count="26">
    <mergeCell ref="L5:V5"/>
    <mergeCell ref="A2:V2"/>
    <mergeCell ref="A3:A5"/>
    <mergeCell ref="B3:B5"/>
    <mergeCell ref="C3:C4"/>
    <mergeCell ref="D3:D4"/>
    <mergeCell ref="E3:E4"/>
    <mergeCell ref="F3:F4"/>
    <mergeCell ref="I3:I4"/>
    <mergeCell ref="K3:K4"/>
    <mergeCell ref="G3:G4"/>
    <mergeCell ref="L3:L4"/>
    <mergeCell ref="C5:E5"/>
    <mergeCell ref="F5:K5"/>
    <mergeCell ref="R3:R4"/>
    <mergeCell ref="U3:U4"/>
    <mergeCell ref="N3:N4"/>
    <mergeCell ref="Q3:Q4"/>
    <mergeCell ref="T3:T4"/>
    <mergeCell ref="V3:V4"/>
    <mergeCell ref="H3:H4"/>
    <mergeCell ref="M3:M4"/>
    <mergeCell ref="J3:J4"/>
    <mergeCell ref="P3:P4"/>
    <mergeCell ref="S3:S4"/>
    <mergeCell ref="O3:O4"/>
  </mergeCells>
  <phoneticPr fontId="2" type="noConversion"/>
  <pageMargins left="0.59055118110236227" right="0.55118110236220474" top="0.47244094488188981" bottom="0.23622047244094491" header="0" footer="0"/>
  <pageSetup paperSize="9" scale="90" orientation="landscape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pane xSplit="1" ySplit="5" topLeftCell="B6" activePane="bottomRight" state="frozen"/>
      <selection pane="topRight" activeCell="C1" sqref="C1"/>
      <selection pane="bottomLeft" activeCell="A8" sqref="A8"/>
      <selection pane="bottomRight" activeCell="N4" sqref="N4"/>
    </sheetView>
  </sheetViews>
  <sheetFormatPr defaultRowHeight="14.25" x14ac:dyDescent="0.15"/>
  <cols>
    <col min="1" max="1" width="23.125" style="32" customWidth="1"/>
    <col min="2" max="2" width="7.125" style="32" customWidth="1"/>
    <col min="3" max="3" width="5.75" style="32" customWidth="1"/>
    <col min="4" max="4" width="6.375" style="32" customWidth="1"/>
    <col min="5" max="5" width="5.75" style="32" customWidth="1"/>
    <col min="6" max="6" width="6.625" style="32" customWidth="1"/>
    <col min="7" max="7" width="5.75" style="32" customWidth="1"/>
    <col min="8" max="11" width="5.75" style="2" customWidth="1"/>
    <col min="12" max="12" width="6.625" style="2" customWidth="1"/>
    <col min="13" max="13" width="10" style="32" customWidth="1"/>
    <col min="14" max="16384" width="9" style="32"/>
  </cols>
  <sheetData>
    <row r="1" spans="1:20" ht="19.5" customHeight="1" x14ac:dyDescent="0.15">
      <c r="A1" s="1" t="s">
        <v>189</v>
      </c>
    </row>
    <row r="2" spans="1:20" ht="65.25" customHeight="1" x14ac:dyDescent="0.15">
      <c r="A2" s="75" t="s">
        <v>212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20" s="4" customFormat="1" ht="19.5" customHeight="1" x14ac:dyDescent="0.15">
      <c r="A3" s="66" t="s">
        <v>198</v>
      </c>
      <c r="B3" s="61" t="s">
        <v>3</v>
      </c>
      <c r="C3" s="61" t="s">
        <v>18</v>
      </c>
      <c r="D3" s="61" t="s">
        <v>28</v>
      </c>
      <c r="E3" s="61" t="s">
        <v>16</v>
      </c>
      <c r="F3" s="61" t="s">
        <v>28</v>
      </c>
      <c r="G3" s="61" t="s">
        <v>177</v>
      </c>
      <c r="H3" s="67" t="s">
        <v>125</v>
      </c>
      <c r="I3" s="67" t="s">
        <v>17</v>
      </c>
      <c r="J3" s="67" t="s">
        <v>10</v>
      </c>
      <c r="K3" s="61" t="s">
        <v>161</v>
      </c>
      <c r="L3" s="61" t="s">
        <v>180</v>
      </c>
      <c r="M3" s="53"/>
    </row>
    <row r="4" spans="1:20" s="4" customFormat="1" ht="28.5" customHeight="1" x14ac:dyDescent="0.15">
      <c r="A4" s="66"/>
      <c r="B4" s="61"/>
      <c r="C4" s="61"/>
      <c r="D4" s="61"/>
      <c r="E4" s="61"/>
      <c r="F4" s="61"/>
      <c r="G4" s="61"/>
      <c r="H4" s="67"/>
      <c r="I4" s="67"/>
      <c r="J4" s="67"/>
      <c r="K4" s="61"/>
      <c r="L4" s="61"/>
      <c r="M4" s="53"/>
    </row>
    <row r="5" spans="1:20" s="4" customFormat="1" ht="19.5" customHeight="1" x14ac:dyDescent="0.15">
      <c r="A5" s="66"/>
      <c r="B5" s="61"/>
      <c r="C5" s="61" t="s">
        <v>27</v>
      </c>
      <c r="D5" s="61"/>
      <c r="E5" s="67" t="s">
        <v>11</v>
      </c>
      <c r="F5" s="67"/>
      <c r="G5" s="67"/>
      <c r="H5" s="67"/>
      <c r="I5" s="67"/>
      <c r="J5" s="67"/>
      <c r="K5" s="67"/>
      <c r="L5" s="67"/>
    </row>
    <row r="6" spans="1:20" s="21" customFormat="1" ht="24.75" customHeight="1" x14ac:dyDescent="0.15">
      <c r="A6" s="3" t="s">
        <v>2</v>
      </c>
      <c r="B6" s="20">
        <f>B7+B8+B9+B10+B11+B12+B13+B14+B15+B16+B17+B18+B19+B20</f>
        <v>68</v>
      </c>
      <c r="C6" s="20">
        <f t="shared" ref="C6:L6" si="0">C7+C8+C9+C10+C11+C12+C13+C14+C15+C16+C17+C18+C19+C20</f>
        <v>1</v>
      </c>
      <c r="D6" s="20">
        <f t="shared" si="0"/>
        <v>1</v>
      </c>
      <c r="E6" s="20">
        <f>F6+G6+H6+I6+J6+K6+L6</f>
        <v>67</v>
      </c>
      <c r="F6" s="20">
        <f t="shared" si="0"/>
        <v>2</v>
      </c>
      <c r="G6" s="20">
        <f t="shared" si="0"/>
        <v>23</v>
      </c>
      <c r="H6" s="20">
        <f t="shared" si="0"/>
        <v>3</v>
      </c>
      <c r="I6" s="20">
        <f t="shared" si="0"/>
        <v>10</v>
      </c>
      <c r="J6" s="20">
        <f t="shared" si="0"/>
        <v>20</v>
      </c>
      <c r="K6" s="20">
        <f t="shared" si="0"/>
        <v>2</v>
      </c>
      <c r="L6" s="20">
        <f t="shared" si="0"/>
        <v>7</v>
      </c>
    </row>
    <row r="7" spans="1:20" s="2" customFormat="1" ht="24.75" customHeight="1" x14ac:dyDescent="0.15">
      <c r="A7" s="17" t="s">
        <v>104</v>
      </c>
      <c r="B7" s="20">
        <f t="shared" ref="B7:B20" si="1">C7+E7</f>
        <v>1</v>
      </c>
      <c r="C7" s="20">
        <f t="shared" ref="C7" si="2">D7</f>
        <v>1</v>
      </c>
      <c r="D7" s="9">
        <v>1</v>
      </c>
      <c r="E7" s="20"/>
      <c r="F7" s="22"/>
      <c r="G7" s="22"/>
      <c r="H7" s="9"/>
      <c r="I7" s="9"/>
      <c r="J7" s="9"/>
      <c r="K7" s="9"/>
      <c r="L7" s="9"/>
    </row>
    <row r="8" spans="1:20" s="21" customFormat="1" ht="24.75" customHeight="1" x14ac:dyDescent="0.15">
      <c r="A8" s="17" t="s">
        <v>52</v>
      </c>
      <c r="B8" s="20">
        <f t="shared" si="1"/>
        <v>12</v>
      </c>
      <c r="C8" s="20"/>
      <c r="D8" s="26"/>
      <c r="E8" s="20">
        <f t="shared" ref="E8:E20" si="3">F8+G8+H8+I8+J8+K8+L8</f>
        <v>12</v>
      </c>
      <c r="F8" s="26"/>
      <c r="G8" s="3">
        <v>10</v>
      </c>
      <c r="H8" s="26"/>
      <c r="I8" s="26"/>
      <c r="J8" s="26"/>
      <c r="K8" s="26"/>
      <c r="L8" s="3">
        <v>2</v>
      </c>
      <c r="M8" s="2"/>
      <c r="N8" s="2"/>
      <c r="O8" s="2"/>
      <c r="P8" s="2"/>
      <c r="Q8" s="2"/>
      <c r="R8" s="2"/>
      <c r="S8" s="2"/>
      <c r="T8" s="2"/>
    </row>
    <row r="9" spans="1:20" s="33" customFormat="1" ht="24.75" customHeight="1" x14ac:dyDescent="0.15">
      <c r="A9" s="17" t="s">
        <v>140</v>
      </c>
      <c r="B9" s="20">
        <f t="shared" si="1"/>
        <v>11</v>
      </c>
      <c r="C9" s="20"/>
      <c r="D9" s="9"/>
      <c r="E9" s="20">
        <f t="shared" si="3"/>
        <v>11</v>
      </c>
      <c r="F9" s="9"/>
      <c r="G9" s="9">
        <v>10</v>
      </c>
      <c r="H9" s="9"/>
      <c r="I9" s="9"/>
      <c r="J9" s="9"/>
      <c r="K9" s="9"/>
      <c r="L9" s="25">
        <v>1</v>
      </c>
      <c r="M9" s="21"/>
      <c r="N9" s="21"/>
      <c r="O9" s="21"/>
      <c r="P9" s="21"/>
      <c r="Q9" s="21"/>
      <c r="R9" s="21"/>
      <c r="S9" s="21"/>
      <c r="T9" s="21"/>
    </row>
    <row r="10" spans="1:20" s="2" customFormat="1" ht="24.75" customHeight="1" x14ac:dyDescent="0.15">
      <c r="A10" s="10" t="s">
        <v>130</v>
      </c>
      <c r="B10" s="20">
        <f t="shared" si="1"/>
        <v>8</v>
      </c>
      <c r="C10" s="20"/>
      <c r="D10" s="9"/>
      <c r="E10" s="20">
        <f t="shared" si="3"/>
        <v>8</v>
      </c>
      <c r="F10" s="9"/>
      <c r="G10" s="9"/>
      <c r="H10" s="9"/>
      <c r="I10" s="7">
        <v>3</v>
      </c>
      <c r="J10" s="7">
        <v>5</v>
      </c>
      <c r="K10" s="9"/>
      <c r="L10" s="9"/>
    </row>
    <row r="11" spans="1:20" s="2" customFormat="1" ht="24.75" customHeight="1" x14ac:dyDescent="0.15">
      <c r="A11" s="23" t="s">
        <v>124</v>
      </c>
      <c r="B11" s="20">
        <f t="shared" si="1"/>
        <v>2</v>
      </c>
      <c r="C11" s="20"/>
      <c r="D11" s="9"/>
      <c r="E11" s="20">
        <f t="shared" si="3"/>
        <v>2</v>
      </c>
      <c r="F11" s="9"/>
      <c r="G11" s="9"/>
      <c r="H11" s="9"/>
      <c r="I11" s="9"/>
      <c r="J11" s="9"/>
      <c r="K11" s="9"/>
      <c r="L11" s="25">
        <v>2</v>
      </c>
    </row>
    <row r="12" spans="1:20" ht="24.75" customHeight="1" x14ac:dyDescent="0.15">
      <c r="A12" s="17" t="s">
        <v>77</v>
      </c>
      <c r="B12" s="20">
        <f t="shared" si="1"/>
        <v>5</v>
      </c>
      <c r="C12" s="20"/>
      <c r="D12" s="9"/>
      <c r="E12" s="20">
        <f t="shared" si="3"/>
        <v>5</v>
      </c>
      <c r="F12" s="9"/>
      <c r="G12" s="9">
        <v>3</v>
      </c>
      <c r="H12" s="9">
        <v>2</v>
      </c>
      <c r="I12" s="9"/>
      <c r="J12" s="9"/>
      <c r="K12" s="9"/>
      <c r="L12" s="9"/>
      <c r="M12" s="2"/>
      <c r="N12" s="2"/>
      <c r="O12" s="2"/>
      <c r="P12" s="2"/>
      <c r="Q12" s="2"/>
      <c r="R12" s="2"/>
      <c r="S12" s="2"/>
      <c r="T12" s="2"/>
    </row>
    <row r="13" spans="1:20" ht="24.75" customHeight="1" x14ac:dyDescent="0.15">
      <c r="A13" s="10" t="s">
        <v>24</v>
      </c>
      <c r="B13" s="20">
        <f t="shared" si="1"/>
        <v>5</v>
      </c>
      <c r="C13" s="20"/>
      <c r="D13" s="9"/>
      <c r="E13" s="20">
        <f t="shared" si="3"/>
        <v>5</v>
      </c>
      <c r="F13" s="9"/>
      <c r="G13" s="9"/>
      <c r="H13" s="9"/>
      <c r="I13" s="7">
        <v>3</v>
      </c>
      <c r="J13" s="7"/>
      <c r="K13" s="7">
        <v>2</v>
      </c>
      <c r="L13" s="9"/>
      <c r="M13" s="2"/>
      <c r="N13" s="2"/>
      <c r="O13" s="2"/>
      <c r="P13" s="2"/>
      <c r="Q13" s="2"/>
      <c r="R13" s="2"/>
      <c r="S13" s="2"/>
      <c r="T13" s="2"/>
    </row>
    <row r="14" spans="1:20" ht="24.75" customHeight="1" x14ac:dyDescent="0.15">
      <c r="A14" s="8" t="s">
        <v>60</v>
      </c>
      <c r="B14" s="20">
        <f t="shared" si="1"/>
        <v>5</v>
      </c>
      <c r="C14" s="20"/>
      <c r="D14" s="35"/>
      <c r="E14" s="20">
        <f t="shared" si="3"/>
        <v>5</v>
      </c>
      <c r="F14" s="35"/>
      <c r="G14" s="35"/>
      <c r="H14" s="26"/>
      <c r="I14" s="7"/>
      <c r="J14" s="7">
        <v>5</v>
      </c>
      <c r="K14" s="7"/>
      <c r="L14" s="7"/>
    </row>
    <row r="15" spans="1:20" ht="24.75" customHeight="1" x14ac:dyDescent="0.15">
      <c r="A15" s="17" t="s">
        <v>23</v>
      </c>
      <c r="B15" s="20">
        <f t="shared" si="1"/>
        <v>1</v>
      </c>
      <c r="C15" s="20"/>
      <c r="D15" s="9"/>
      <c r="E15" s="20">
        <f t="shared" si="3"/>
        <v>1</v>
      </c>
      <c r="F15" s="9"/>
      <c r="G15" s="9"/>
      <c r="H15" s="9"/>
      <c r="I15" s="7">
        <v>1</v>
      </c>
      <c r="J15" s="9"/>
      <c r="K15" s="9"/>
      <c r="L15" s="9"/>
      <c r="M15" s="33"/>
      <c r="N15" s="33"/>
      <c r="O15" s="33"/>
      <c r="P15" s="33"/>
      <c r="Q15" s="33"/>
      <c r="R15" s="33"/>
      <c r="S15" s="33"/>
      <c r="T15" s="33"/>
    </row>
    <row r="16" spans="1:20" s="2" customFormat="1" ht="24.75" customHeight="1" x14ac:dyDescent="0.15">
      <c r="A16" s="17" t="s">
        <v>147</v>
      </c>
      <c r="B16" s="20">
        <f t="shared" si="1"/>
        <v>1</v>
      </c>
      <c r="C16" s="20"/>
      <c r="D16" s="9"/>
      <c r="E16" s="20">
        <f t="shared" si="3"/>
        <v>1</v>
      </c>
      <c r="F16" s="22">
        <v>1</v>
      </c>
      <c r="G16" s="22"/>
      <c r="H16" s="9"/>
      <c r="I16" s="9"/>
      <c r="J16" s="9"/>
      <c r="K16" s="9"/>
      <c r="L16" s="9"/>
    </row>
    <row r="17" spans="1:20" ht="24.75" customHeight="1" x14ac:dyDescent="0.15">
      <c r="A17" s="17" t="s">
        <v>105</v>
      </c>
      <c r="B17" s="20">
        <f t="shared" si="1"/>
        <v>6</v>
      </c>
      <c r="C17" s="20"/>
      <c r="D17" s="9"/>
      <c r="E17" s="20">
        <f t="shared" si="3"/>
        <v>6</v>
      </c>
      <c r="F17" s="22">
        <v>1</v>
      </c>
      <c r="G17" s="22"/>
      <c r="H17" s="9"/>
      <c r="I17" s="9"/>
      <c r="J17" s="7">
        <v>5</v>
      </c>
      <c r="K17" s="9"/>
      <c r="L17" s="9"/>
      <c r="M17" s="33"/>
      <c r="N17" s="33"/>
      <c r="O17" s="33"/>
      <c r="P17" s="33"/>
      <c r="Q17" s="33"/>
      <c r="R17" s="33"/>
      <c r="S17" s="33"/>
      <c r="T17" s="33"/>
    </row>
    <row r="18" spans="1:20" s="2" customFormat="1" ht="24.75" customHeight="1" x14ac:dyDescent="0.15">
      <c r="A18" s="17" t="s">
        <v>145</v>
      </c>
      <c r="B18" s="20">
        <f t="shared" si="1"/>
        <v>9</v>
      </c>
      <c r="C18" s="20"/>
      <c r="D18" s="9"/>
      <c r="E18" s="20">
        <f t="shared" si="3"/>
        <v>9</v>
      </c>
      <c r="F18" s="9"/>
      <c r="G18" s="9"/>
      <c r="H18" s="9">
        <v>1</v>
      </c>
      <c r="I18" s="9">
        <v>3</v>
      </c>
      <c r="J18" s="9">
        <v>5</v>
      </c>
      <c r="K18" s="9"/>
      <c r="L18" s="9"/>
    </row>
    <row r="19" spans="1:20" ht="24.75" hidden="1" customHeight="1" x14ac:dyDescent="0.15">
      <c r="A19" s="17" t="s">
        <v>119</v>
      </c>
      <c r="B19" s="20">
        <f t="shared" si="1"/>
        <v>0</v>
      </c>
      <c r="C19" s="20"/>
      <c r="D19" s="9"/>
      <c r="E19" s="20">
        <f t="shared" si="3"/>
        <v>0</v>
      </c>
      <c r="F19" s="9"/>
      <c r="G19" s="9"/>
      <c r="H19" s="9"/>
      <c r="I19" s="9"/>
      <c r="J19" s="9"/>
      <c r="K19" s="9"/>
      <c r="L19" s="9"/>
      <c r="M19" s="2"/>
      <c r="N19" s="2"/>
      <c r="O19" s="2"/>
      <c r="P19" s="2"/>
      <c r="Q19" s="2"/>
      <c r="R19" s="2"/>
      <c r="S19" s="2"/>
      <c r="T19" s="2"/>
    </row>
    <row r="20" spans="1:20" ht="24.75" customHeight="1" x14ac:dyDescent="0.15">
      <c r="A20" s="25" t="s">
        <v>149</v>
      </c>
      <c r="B20" s="20">
        <f t="shared" si="1"/>
        <v>2</v>
      </c>
      <c r="C20" s="20"/>
      <c r="D20" s="35"/>
      <c r="E20" s="20">
        <f t="shared" si="3"/>
        <v>2</v>
      </c>
      <c r="F20" s="35"/>
      <c r="G20" s="35"/>
      <c r="H20" s="26"/>
      <c r="I20" s="26"/>
      <c r="J20" s="26"/>
      <c r="K20" s="26"/>
      <c r="L20" s="25">
        <v>2</v>
      </c>
    </row>
  </sheetData>
  <sheetProtection password="DB30" sheet="1" objects="1" scenarios="1"/>
  <sortState ref="A7:AY54">
    <sortCondition ref="A7:A54"/>
  </sortState>
  <mergeCells count="15">
    <mergeCell ref="A2:L2"/>
    <mergeCell ref="A3:A5"/>
    <mergeCell ref="B3:B5"/>
    <mergeCell ref="C3:C4"/>
    <mergeCell ref="D3:D4"/>
    <mergeCell ref="E3:E4"/>
    <mergeCell ref="F3:F4"/>
    <mergeCell ref="G3:G4"/>
    <mergeCell ref="H3:H4"/>
    <mergeCell ref="C5:D5"/>
    <mergeCell ref="E5:L5"/>
    <mergeCell ref="K3:K4"/>
    <mergeCell ref="I3:I4"/>
    <mergeCell ref="J3:J4"/>
    <mergeCell ref="L3:L4"/>
  </mergeCells>
  <phoneticPr fontId="2" type="noConversion"/>
  <pageMargins left="0.59055118110236227" right="0.55118110236220474" top="0.47244094488188981" bottom="0.43307086614173229" header="0" footer="0"/>
  <pageSetup paperSize="9" scale="90" orientation="portrait" verticalDpi="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workbookViewId="0">
      <pane xSplit="1" ySplit="4" topLeftCell="B5" activePane="bottomRight" state="frozen"/>
      <selection pane="topRight" activeCell="C1" sqref="C1"/>
      <selection pane="bottomLeft" activeCell="A8" sqref="A8"/>
      <selection pane="bottomRight" activeCell="AC22" sqref="AC22"/>
    </sheetView>
  </sheetViews>
  <sheetFormatPr defaultRowHeight="14.25" x14ac:dyDescent="0.15"/>
  <cols>
    <col min="1" max="1" width="17" style="32" customWidth="1"/>
    <col min="2" max="3" width="5.25" style="2" customWidth="1"/>
    <col min="4" max="7" width="4.625" style="2" customWidth="1"/>
    <col min="8" max="26" width="4.625" style="32" customWidth="1"/>
    <col min="27" max="27" width="4.625" style="34" customWidth="1"/>
    <col min="28" max="16384" width="9" style="32"/>
  </cols>
  <sheetData>
    <row r="1" spans="1:35" ht="15.75" customHeight="1" x14ac:dyDescent="0.15">
      <c r="A1" s="1" t="s">
        <v>197</v>
      </c>
    </row>
    <row r="2" spans="1:35" ht="60" customHeight="1" x14ac:dyDescent="0.15">
      <c r="A2" s="75" t="s">
        <v>213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35" s="4" customFormat="1" ht="19.5" customHeight="1" x14ac:dyDescent="0.15">
      <c r="A3" s="77" t="s">
        <v>200</v>
      </c>
      <c r="B3" s="67" t="s">
        <v>199</v>
      </c>
      <c r="C3" s="67" t="s">
        <v>177</v>
      </c>
      <c r="D3" s="61" t="s">
        <v>125</v>
      </c>
      <c r="E3" s="67" t="s">
        <v>206</v>
      </c>
      <c r="F3" s="61" t="s">
        <v>182</v>
      </c>
      <c r="G3" s="61" t="s">
        <v>25</v>
      </c>
      <c r="H3" s="67" t="s">
        <v>144</v>
      </c>
      <c r="I3" s="67" t="s">
        <v>118</v>
      </c>
      <c r="J3" s="61" t="s">
        <v>115</v>
      </c>
      <c r="K3" s="67" t="s">
        <v>5</v>
      </c>
      <c r="L3" s="67" t="s">
        <v>17</v>
      </c>
      <c r="M3" s="67" t="s">
        <v>13</v>
      </c>
      <c r="N3" s="67" t="s">
        <v>29</v>
      </c>
      <c r="O3" s="67" t="s">
        <v>4</v>
      </c>
      <c r="P3" s="67" t="s">
        <v>10</v>
      </c>
      <c r="Q3" s="61" t="s">
        <v>43</v>
      </c>
      <c r="R3" s="67" t="s">
        <v>35</v>
      </c>
      <c r="S3" s="67" t="s">
        <v>30</v>
      </c>
      <c r="T3" s="67" t="s">
        <v>159</v>
      </c>
      <c r="U3" s="67" t="s">
        <v>179</v>
      </c>
      <c r="V3" s="67" t="s">
        <v>14</v>
      </c>
      <c r="W3" s="67" t="s">
        <v>15</v>
      </c>
      <c r="X3" s="67"/>
      <c r="Y3" s="67"/>
      <c r="Z3" s="79" t="s">
        <v>207</v>
      </c>
      <c r="AA3" s="67" t="s">
        <v>191</v>
      </c>
    </row>
    <row r="4" spans="1:35" s="4" customFormat="1" ht="28.5" customHeight="1" x14ac:dyDescent="0.15">
      <c r="A4" s="78"/>
      <c r="B4" s="67"/>
      <c r="C4" s="67"/>
      <c r="D4" s="61"/>
      <c r="E4" s="67"/>
      <c r="F4" s="61"/>
      <c r="G4" s="61"/>
      <c r="H4" s="67"/>
      <c r="I4" s="67"/>
      <c r="J4" s="61"/>
      <c r="K4" s="67"/>
      <c r="L4" s="67"/>
      <c r="M4" s="67"/>
      <c r="N4" s="67"/>
      <c r="O4" s="67"/>
      <c r="P4" s="67"/>
      <c r="Q4" s="61"/>
      <c r="R4" s="67"/>
      <c r="S4" s="67"/>
      <c r="T4" s="67"/>
      <c r="U4" s="67"/>
      <c r="V4" s="67"/>
      <c r="W4" s="55" t="s">
        <v>165</v>
      </c>
      <c r="X4" s="55" t="s">
        <v>163</v>
      </c>
      <c r="Y4" s="55" t="s">
        <v>164</v>
      </c>
      <c r="Z4" s="80"/>
      <c r="AA4" s="67"/>
    </row>
    <row r="5" spans="1:35" s="21" customFormat="1" ht="15.75" customHeight="1" x14ac:dyDescent="0.15">
      <c r="A5" s="3" t="s">
        <v>2</v>
      </c>
      <c r="B5" s="20">
        <f>B6+B7+B8+B9+B10+B11+B12+B13+B14+B15+B16+B17+B18+B19+B20+B21+B22+B23+B24+B25+B26+B27+B28+B29+B30+B31+B32+B33+B34</f>
        <v>438</v>
      </c>
      <c r="C5" s="20">
        <f t="shared" ref="C5:AA5" si="0">C6+C7+C8+C9+C10+C11+C12+C13+C14+C15+C16+C17+C18+C19+C20+C21+C22+C23+C24+C25+C26+C27+C28+C29+C30+C31+C32+C33+C34</f>
        <v>80</v>
      </c>
      <c r="D5" s="20">
        <f t="shared" si="0"/>
        <v>18</v>
      </c>
      <c r="E5" s="20">
        <f t="shared" si="0"/>
        <v>2</v>
      </c>
      <c r="F5" s="20">
        <f t="shared" si="0"/>
        <v>8</v>
      </c>
      <c r="G5" s="20">
        <f t="shared" si="0"/>
        <v>3</v>
      </c>
      <c r="H5" s="20">
        <f t="shared" si="0"/>
        <v>33</v>
      </c>
      <c r="I5" s="20">
        <f t="shared" si="0"/>
        <v>20</v>
      </c>
      <c r="J5" s="20">
        <f t="shared" si="0"/>
        <v>8</v>
      </c>
      <c r="K5" s="20">
        <f t="shared" si="0"/>
        <v>31</v>
      </c>
      <c r="L5" s="20">
        <f t="shared" si="0"/>
        <v>9</v>
      </c>
      <c r="M5" s="20">
        <f t="shared" si="0"/>
        <v>16</v>
      </c>
      <c r="N5" s="20">
        <f t="shared" si="0"/>
        <v>11</v>
      </c>
      <c r="O5" s="20">
        <f t="shared" si="0"/>
        <v>8</v>
      </c>
      <c r="P5" s="20">
        <f t="shared" si="0"/>
        <v>50</v>
      </c>
      <c r="Q5" s="20">
        <f t="shared" si="0"/>
        <v>17</v>
      </c>
      <c r="R5" s="20">
        <f t="shared" si="0"/>
        <v>7</v>
      </c>
      <c r="S5" s="20">
        <f t="shared" si="0"/>
        <v>8</v>
      </c>
      <c r="T5" s="20">
        <f t="shared" si="0"/>
        <v>2</v>
      </c>
      <c r="U5" s="20">
        <f t="shared" si="0"/>
        <v>16</v>
      </c>
      <c r="V5" s="20">
        <f t="shared" si="0"/>
        <v>4</v>
      </c>
      <c r="W5" s="20">
        <f t="shared" si="0"/>
        <v>5</v>
      </c>
      <c r="X5" s="20">
        <f t="shared" si="0"/>
        <v>10</v>
      </c>
      <c r="Y5" s="20">
        <f t="shared" si="0"/>
        <v>4</v>
      </c>
      <c r="Z5" s="20">
        <f t="shared" si="0"/>
        <v>57</v>
      </c>
      <c r="AA5" s="20">
        <f t="shared" si="0"/>
        <v>11</v>
      </c>
    </row>
    <row r="6" spans="1:35" s="2" customFormat="1" ht="15.75" customHeight="1" x14ac:dyDescent="0.15">
      <c r="A6" s="10" t="s">
        <v>114</v>
      </c>
      <c r="B6" s="20">
        <f>C6+D6+E6+F6+G6+H6+I6+J6+K6+L6+M6+N6+O6+P6+Q6+R6+S6+T6+U6+V6+W6+X6+Y6+Z6+AA6</f>
        <v>6</v>
      </c>
      <c r="C6" s="9">
        <v>4</v>
      </c>
      <c r="D6" s="9">
        <v>1</v>
      </c>
      <c r="E6" s="9"/>
      <c r="F6" s="9"/>
      <c r="G6" s="9"/>
      <c r="H6" s="9"/>
      <c r="I6" s="9"/>
      <c r="J6" s="11">
        <v>1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1"/>
      <c r="AC6" s="21"/>
      <c r="AD6" s="21"/>
      <c r="AE6" s="21"/>
      <c r="AF6" s="21"/>
      <c r="AG6" s="21"/>
      <c r="AH6" s="21"/>
      <c r="AI6" s="21"/>
    </row>
    <row r="7" spans="1:35" s="2" customFormat="1" ht="15.75" customHeight="1" x14ac:dyDescent="0.15">
      <c r="A7" s="17" t="s">
        <v>170</v>
      </c>
      <c r="B7" s="20">
        <f t="shared" ref="B7:B34" si="1">C7+D7+E7+F7+G7+H7+I7+J7+K7+L7+M7+N7+O7+P7+Q7+R7+S7+T7+U7+V7+W7+X7+Y7+Z7+AA7</f>
        <v>14</v>
      </c>
      <c r="C7" s="9">
        <v>6</v>
      </c>
      <c r="D7" s="9"/>
      <c r="E7" s="9"/>
      <c r="F7" s="9"/>
      <c r="G7" s="9"/>
      <c r="H7" s="22">
        <v>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5">
        <v>2</v>
      </c>
      <c r="V7" s="9"/>
      <c r="W7" s="9"/>
      <c r="X7" s="9"/>
      <c r="Y7" s="9"/>
      <c r="Z7" s="9"/>
      <c r="AA7" s="9"/>
    </row>
    <row r="8" spans="1:35" s="21" customFormat="1" ht="15.75" customHeight="1" x14ac:dyDescent="0.15">
      <c r="A8" s="17" t="s">
        <v>211</v>
      </c>
      <c r="B8" s="20">
        <f t="shared" si="1"/>
        <v>8</v>
      </c>
      <c r="C8" s="9"/>
      <c r="D8" s="9"/>
      <c r="E8" s="9"/>
      <c r="F8" s="9"/>
      <c r="G8" s="9"/>
      <c r="H8" s="9"/>
      <c r="I8" s="9"/>
      <c r="J8" s="9"/>
      <c r="K8" s="7">
        <v>4</v>
      </c>
      <c r="L8" s="7"/>
      <c r="M8" s="14" t="s">
        <v>48</v>
      </c>
      <c r="N8" s="9"/>
      <c r="O8" s="9"/>
      <c r="P8" s="9"/>
      <c r="Q8" s="9"/>
      <c r="R8" s="9"/>
      <c r="S8" s="28">
        <v>2</v>
      </c>
      <c r="T8" s="28"/>
      <c r="U8" s="9"/>
      <c r="V8" s="9"/>
      <c r="W8" s="9"/>
      <c r="X8" s="9"/>
      <c r="Y8" s="9"/>
      <c r="Z8" s="9">
        <v>1</v>
      </c>
      <c r="AA8" s="9"/>
      <c r="AB8" s="2"/>
      <c r="AC8" s="2"/>
      <c r="AD8" s="2"/>
      <c r="AE8" s="2"/>
      <c r="AF8" s="2"/>
      <c r="AG8" s="2"/>
      <c r="AH8" s="2"/>
      <c r="AI8" s="2"/>
    </row>
    <row r="9" spans="1:35" s="2" customFormat="1" ht="15.75" customHeight="1" x14ac:dyDescent="0.15">
      <c r="A9" s="17" t="s">
        <v>139</v>
      </c>
      <c r="B9" s="20">
        <f t="shared" si="1"/>
        <v>5</v>
      </c>
      <c r="C9" s="9"/>
      <c r="D9" s="9"/>
      <c r="E9" s="9"/>
      <c r="F9" s="9"/>
      <c r="G9" s="9"/>
      <c r="H9" s="22">
        <v>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21"/>
      <c r="AC9" s="21"/>
      <c r="AD9" s="21"/>
      <c r="AE9" s="21"/>
      <c r="AF9" s="21"/>
      <c r="AG9" s="21"/>
      <c r="AH9" s="21"/>
      <c r="AI9" s="21"/>
    </row>
    <row r="10" spans="1:35" s="33" customFormat="1" ht="15.75" customHeight="1" x14ac:dyDescent="0.15">
      <c r="A10" s="17" t="s">
        <v>140</v>
      </c>
      <c r="B10" s="20">
        <f t="shared" si="1"/>
        <v>4</v>
      </c>
      <c r="C10" s="9"/>
      <c r="D10" s="9"/>
      <c r="E10" s="9"/>
      <c r="F10" s="9"/>
      <c r="G10" s="9"/>
      <c r="H10" s="22">
        <v>4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21"/>
      <c r="AC10" s="21"/>
      <c r="AD10" s="21"/>
      <c r="AE10" s="21"/>
      <c r="AF10" s="21"/>
      <c r="AG10" s="21"/>
      <c r="AH10" s="21"/>
      <c r="AI10" s="21"/>
    </row>
    <row r="11" spans="1:35" s="2" customFormat="1" ht="15.75" customHeight="1" x14ac:dyDescent="0.15">
      <c r="A11" s="10" t="s">
        <v>130</v>
      </c>
      <c r="B11" s="20">
        <f t="shared" si="1"/>
        <v>85</v>
      </c>
      <c r="C11" s="9">
        <v>16</v>
      </c>
      <c r="D11" s="9">
        <v>4</v>
      </c>
      <c r="E11" s="9">
        <v>1</v>
      </c>
      <c r="F11" s="9">
        <v>2</v>
      </c>
      <c r="G11" s="9">
        <v>3</v>
      </c>
      <c r="H11" s="9">
        <v>8</v>
      </c>
      <c r="I11" s="9"/>
      <c r="J11" s="11">
        <v>3</v>
      </c>
      <c r="K11" s="7">
        <v>8</v>
      </c>
      <c r="L11" s="7">
        <v>3</v>
      </c>
      <c r="M11" s="14" t="s">
        <v>46</v>
      </c>
      <c r="N11" s="7">
        <v>3</v>
      </c>
      <c r="O11" s="7"/>
      <c r="P11" s="7"/>
      <c r="Q11" s="7"/>
      <c r="R11" s="7">
        <v>3</v>
      </c>
      <c r="S11" s="28">
        <v>2</v>
      </c>
      <c r="T11" s="28"/>
      <c r="U11" s="3">
        <v>5</v>
      </c>
      <c r="V11" s="3">
        <v>4</v>
      </c>
      <c r="W11" s="3">
        <v>4</v>
      </c>
      <c r="X11" s="3">
        <v>4</v>
      </c>
      <c r="Y11" s="3">
        <v>2</v>
      </c>
      <c r="Z11" s="3">
        <v>6</v>
      </c>
      <c r="AA11" s="9">
        <v>1</v>
      </c>
    </row>
    <row r="12" spans="1:35" s="2" customFormat="1" ht="15.75" customHeight="1" x14ac:dyDescent="0.15">
      <c r="A12" s="23" t="s">
        <v>210</v>
      </c>
      <c r="B12" s="20">
        <f t="shared" si="1"/>
        <v>4</v>
      </c>
      <c r="C12" s="9"/>
      <c r="D12" s="5" t="s">
        <v>47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>
        <v>2</v>
      </c>
      <c r="AA12" s="9"/>
    </row>
    <row r="13" spans="1:35" ht="15.75" customHeight="1" x14ac:dyDescent="0.15">
      <c r="A13" s="17" t="s">
        <v>77</v>
      </c>
      <c r="B13" s="20">
        <f t="shared" si="1"/>
        <v>10</v>
      </c>
      <c r="C13" s="9"/>
      <c r="D13" s="9"/>
      <c r="E13" s="9"/>
      <c r="F13" s="9">
        <v>2</v>
      </c>
      <c r="G13" s="9"/>
      <c r="H13" s="9">
        <v>1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29">
        <v>1</v>
      </c>
      <c r="X13" s="29">
        <v>3</v>
      </c>
      <c r="Y13" s="9"/>
      <c r="Z13" s="9">
        <v>3</v>
      </c>
      <c r="AA13" s="9"/>
      <c r="AB13" s="2"/>
      <c r="AC13" s="2"/>
      <c r="AD13" s="2"/>
      <c r="AE13" s="2"/>
      <c r="AF13" s="2"/>
      <c r="AG13" s="2"/>
      <c r="AH13" s="2"/>
      <c r="AI13" s="2"/>
    </row>
    <row r="14" spans="1:35" ht="15.75" customHeight="1" x14ac:dyDescent="0.15">
      <c r="A14" s="10" t="s">
        <v>24</v>
      </c>
      <c r="B14" s="20">
        <f t="shared" si="1"/>
        <v>40</v>
      </c>
      <c r="C14" s="9">
        <v>6</v>
      </c>
      <c r="D14" s="9">
        <v>2</v>
      </c>
      <c r="E14" s="9"/>
      <c r="F14" s="9">
        <v>1</v>
      </c>
      <c r="G14" s="9"/>
      <c r="H14" s="9"/>
      <c r="I14" s="9"/>
      <c r="J14" s="52">
        <v>1</v>
      </c>
      <c r="K14" s="7">
        <v>2</v>
      </c>
      <c r="L14" s="7">
        <v>2</v>
      </c>
      <c r="M14" s="7">
        <v>5</v>
      </c>
      <c r="N14" s="7">
        <v>4</v>
      </c>
      <c r="O14" s="7">
        <v>3</v>
      </c>
      <c r="P14" s="7"/>
      <c r="Q14" s="7">
        <v>3</v>
      </c>
      <c r="R14" s="13" t="s">
        <v>48</v>
      </c>
      <c r="S14" s="28">
        <v>2</v>
      </c>
      <c r="T14" s="28"/>
      <c r="U14" s="3">
        <v>1</v>
      </c>
      <c r="V14" s="3"/>
      <c r="W14" s="3"/>
      <c r="X14" s="3">
        <v>3</v>
      </c>
      <c r="Y14" s="3"/>
      <c r="Z14" s="3">
        <v>3</v>
      </c>
      <c r="AA14" s="9">
        <v>1</v>
      </c>
      <c r="AB14" s="2"/>
      <c r="AC14" s="2"/>
      <c r="AD14" s="2"/>
      <c r="AE14" s="2"/>
      <c r="AF14" s="2"/>
      <c r="AG14" s="2"/>
      <c r="AH14" s="2"/>
      <c r="AI14" s="2"/>
    </row>
    <row r="15" spans="1:35" ht="15.75" customHeight="1" x14ac:dyDescent="0.15">
      <c r="A15" s="17" t="s">
        <v>173</v>
      </c>
      <c r="B15" s="20">
        <f t="shared" si="1"/>
        <v>34</v>
      </c>
      <c r="C15" s="22">
        <v>11</v>
      </c>
      <c r="D15" s="9"/>
      <c r="E15" s="9">
        <v>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v>19</v>
      </c>
      <c r="AA15" s="9">
        <v>3</v>
      </c>
      <c r="AB15" s="2"/>
      <c r="AC15" s="2"/>
      <c r="AD15" s="2"/>
      <c r="AE15" s="2"/>
      <c r="AF15" s="2"/>
      <c r="AG15" s="2"/>
      <c r="AH15" s="2"/>
      <c r="AI15" s="2"/>
    </row>
    <row r="16" spans="1:35" ht="15.75" customHeight="1" x14ac:dyDescent="0.15">
      <c r="A16" s="17" t="s">
        <v>172</v>
      </c>
      <c r="B16" s="20">
        <f t="shared" si="1"/>
        <v>19</v>
      </c>
      <c r="C16" s="22">
        <v>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>
        <v>14</v>
      </c>
      <c r="AA16" s="9">
        <v>1</v>
      </c>
      <c r="AB16" s="2"/>
      <c r="AC16" s="2"/>
      <c r="AD16" s="2"/>
      <c r="AE16" s="2"/>
      <c r="AF16" s="2"/>
      <c r="AG16" s="2"/>
      <c r="AH16" s="2"/>
      <c r="AI16" s="2"/>
    </row>
    <row r="17" spans="1:35" ht="15.75" customHeight="1" x14ac:dyDescent="0.15">
      <c r="A17" s="16" t="s">
        <v>53</v>
      </c>
      <c r="B17" s="20">
        <f t="shared" si="1"/>
        <v>1</v>
      </c>
      <c r="C17" s="9"/>
      <c r="D17" s="9"/>
      <c r="E17" s="9"/>
      <c r="F17" s="9"/>
      <c r="G17" s="9"/>
      <c r="H17" s="36"/>
      <c r="I17" s="36"/>
      <c r="J17" s="36"/>
      <c r="K17" s="7"/>
      <c r="L17" s="7"/>
      <c r="M17" s="14" t="s">
        <v>48</v>
      </c>
      <c r="N17" s="7"/>
      <c r="O17" s="7"/>
      <c r="P17" s="7"/>
      <c r="Q17" s="7"/>
      <c r="R17" s="7"/>
      <c r="S17" s="36"/>
      <c r="T17" s="36"/>
      <c r="U17" s="36"/>
      <c r="V17" s="36"/>
      <c r="W17" s="36"/>
      <c r="X17" s="36"/>
      <c r="Y17" s="36"/>
      <c r="Z17" s="36"/>
      <c r="AA17" s="36"/>
    </row>
    <row r="18" spans="1:35" ht="15.75" customHeight="1" x14ac:dyDescent="0.15">
      <c r="A18" s="8" t="s">
        <v>63</v>
      </c>
      <c r="B18" s="20">
        <f t="shared" si="1"/>
        <v>10</v>
      </c>
      <c r="C18" s="9"/>
      <c r="D18" s="9"/>
      <c r="E18" s="9"/>
      <c r="F18" s="9"/>
      <c r="G18" s="9"/>
      <c r="H18" s="36"/>
      <c r="I18" s="36"/>
      <c r="J18" s="36"/>
      <c r="K18" s="7"/>
      <c r="L18" s="7"/>
      <c r="M18" s="7"/>
      <c r="N18" s="7"/>
      <c r="O18" s="7"/>
      <c r="P18" s="13">
        <v>10</v>
      </c>
      <c r="Q18" s="7"/>
      <c r="R18" s="7"/>
      <c r="S18" s="36"/>
      <c r="T18" s="36"/>
      <c r="U18" s="36"/>
      <c r="V18" s="36"/>
      <c r="W18" s="36"/>
      <c r="X18" s="36"/>
      <c r="Y18" s="36"/>
      <c r="Z18" s="36"/>
      <c r="AA18" s="36"/>
    </row>
    <row r="19" spans="1:35" ht="15.75" customHeight="1" x14ac:dyDescent="0.15">
      <c r="A19" s="8" t="s">
        <v>60</v>
      </c>
      <c r="B19" s="20">
        <f t="shared" si="1"/>
        <v>5</v>
      </c>
      <c r="C19" s="9"/>
      <c r="D19" s="9"/>
      <c r="E19" s="9"/>
      <c r="F19" s="9"/>
      <c r="G19" s="9"/>
      <c r="H19" s="36"/>
      <c r="I19" s="36"/>
      <c r="J19" s="36"/>
      <c r="K19" s="7">
        <v>5</v>
      </c>
      <c r="L19" s="7"/>
      <c r="M19" s="7"/>
      <c r="N19" s="7"/>
      <c r="O19" s="7"/>
      <c r="P19" s="7"/>
      <c r="Q19" s="7"/>
      <c r="R19" s="7"/>
      <c r="S19" s="36"/>
      <c r="T19" s="36"/>
      <c r="U19" s="36"/>
      <c r="V19" s="36"/>
      <c r="W19" s="36"/>
      <c r="X19" s="36"/>
      <c r="Y19" s="36"/>
      <c r="Z19" s="36"/>
      <c r="AA19" s="36"/>
    </row>
    <row r="20" spans="1:35" ht="15.75" customHeight="1" x14ac:dyDescent="0.15">
      <c r="A20" s="17" t="s">
        <v>23</v>
      </c>
      <c r="B20" s="20">
        <f t="shared" si="1"/>
        <v>16</v>
      </c>
      <c r="C20" s="9">
        <v>9</v>
      </c>
      <c r="D20" s="17" t="s">
        <v>47</v>
      </c>
      <c r="E20" s="9"/>
      <c r="F20" s="9"/>
      <c r="G20" s="9"/>
      <c r="H20" s="9">
        <v>4</v>
      </c>
      <c r="I20" s="9"/>
      <c r="J20" s="9"/>
      <c r="K20" s="36"/>
      <c r="L20" s="14" t="s">
        <v>49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3"/>
      <c r="AC20" s="33"/>
      <c r="AD20" s="33"/>
      <c r="AE20" s="33"/>
      <c r="AF20" s="33"/>
      <c r="AG20" s="33"/>
      <c r="AH20" s="33"/>
      <c r="AI20" s="33"/>
    </row>
    <row r="21" spans="1:35" s="2" customFormat="1" ht="15.75" customHeight="1" x14ac:dyDescent="0.15">
      <c r="A21" s="17" t="s">
        <v>147</v>
      </c>
      <c r="B21" s="20">
        <f t="shared" si="1"/>
        <v>5</v>
      </c>
      <c r="C21" s="9"/>
      <c r="D21" s="9">
        <v>1</v>
      </c>
      <c r="E21" s="9"/>
      <c r="F21" s="9">
        <v>3</v>
      </c>
      <c r="G21" s="9"/>
      <c r="H21" s="9"/>
      <c r="I21" s="9"/>
      <c r="J21" s="9">
        <v>1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35" ht="15.75" customHeight="1" x14ac:dyDescent="0.15">
      <c r="A22" s="15" t="s">
        <v>135</v>
      </c>
      <c r="B22" s="20">
        <f t="shared" si="1"/>
        <v>37</v>
      </c>
      <c r="C22" s="9"/>
      <c r="D22" s="9"/>
      <c r="E22" s="9"/>
      <c r="F22" s="9"/>
      <c r="G22" s="9"/>
      <c r="H22" s="9"/>
      <c r="I22" s="15">
        <v>20</v>
      </c>
      <c r="J22" s="9"/>
      <c r="K22" s="7">
        <v>5</v>
      </c>
      <c r="L22" s="7"/>
      <c r="M22" s="7"/>
      <c r="N22" s="7"/>
      <c r="O22" s="7"/>
      <c r="P22" s="19">
        <v>10</v>
      </c>
      <c r="Q22" s="7"/>
      <c r="R22" s="7"/>
      <c r="S22" s="36"/>
      <c r="T22" s="36">
        <v>2</v>
      </c>
      <c r="U22" s="36"/>
      <c r="V22" s="36"/>
      <c r="W22" s="36"/>
      <c r="X22" s="36"/>
      <c r="Y22" s="36"/>
      <c r="Z22" s="36"/>
      <c r="AA22" s="9"/>
      <c r="AB22" s="2"/>
      <c r="AC22" s="2"/>
      <c r="AD22" s="2"/>
      <c r="AE22" s="2"/>
      <c r="AF22" s="2"/>
      <c r="AG22" s="2"/>
      <c r="AH22" s="2"/>
      <c r="AI22" s="2"/>
    </row>
    <row r="23" spans="1:35" ht="15.75" customHeight="1" x14ac:dyDescent="0.15">
      <c r="A23" s="8" t="s">
        <v>61</v>
      </c>
      <c r="B23" s="20">
        <f t="shared" si="1"/>
        <v>22</v>
      </c>
      <c r="C23" s="9"/>
      <c r="D23" s="9"/>
      <c r="E23" s="9"/>
      <c r="F23" s="9"/>
      <c r="G23" s="9"/>
      <c r="H23" s="36"/>
      <c r="I23" s="36"/>
      <c r="J23" s="36"/>
      <c r="K23" s="7"/>
      <c r="L23" s="7"/>
      <c r="M23" s="7"/>
      <c r="N23" s="7"/>
      <c r="O23" s="7"/>
      <c r="P23" s="13">
        <v>10</v>
      </c>
      <c r="Q23" s="7">
        <v>12</v>
      </c>
      <c r="R23" s="7"/>
      <c r="S23" s="36"/>
      <c r="T23" s="36"/>
      <c r="U23" s="36"/>
      <c r="V23" s="36"/>
      <c r="W23" s="36"/>
      <c r="X23" s="36"/>
      <c r="Y23" s="36"/>
      <c r="Z23" s="36"/>
      <c r="AA23" s="36"/>
    </row>
    <row r="24" spans="1:35" ht="15.75" customHeight="1" x14ac:dyDescent="0.15">
      <c r="A24" s="17" t="s">
        <v>105</v>
      </c>
      <c r="B24" s="20">
        <f t="shared" si="1"/>
        <v>14</v>
      </c>
      <c r="C24" s="9"/>
      <c r="D24" s="9"/>
      <c r="E24" s="9"/>
      <c r="F24" s="9"/>
      <c r="G24" s="9"/>
      <c r="H24" s="9"/>
      <c r="I24" s="9"/>
      <c r="J24" s="9"/>
      <c r="K24" s="36"/>
      <c r="L24" s="36"/>
      <c r="M24" s="36"/>
      <c r="N24" s="36"/>
      <c r="O24" s="36"/>
      <c r="P24" s="13">
        <v>10</v>
      </c>
      <c r="Q24" s="36"/>
      <c r="R24" s="36"/>
      <c r="S24" s="36"/>
      <c r="T24" s="36"/>
      <c r="U24" s="36">
        <v>2</v>
      </c>
      <c r="V24" s="36"/>
      <c r="W24" s="36"/>
      <c r="X24" s="36"/>
      <c r="Y24" s="36"/>
      <c r="Z24" s="36"/>
      <c r="AA24" s="36">
        <v>2</v>
      </c>
      <c r="AB24" s="33"/>
      <c r="AC24" s="33"/>
      <c r="AD24" s="33"/>
      <c r="AE24" s="33"/>
      <c r="AF24" s="33"/>
      <c r="AG24" s="33"/>
      <c r="AH24" s="33"/>
      <c r="AI24" s="33"/>
    </row>
    <row r="25" spans="1:35" s="2" customFormat="1" ht="15.75" customHeight="1" x14ac:dyDescent="0.15">
      <c r="A25" s="17" t="s">
        <v>169</v>
      </c>
      <c r="B25" s="20">
        <f t="shared" si="1"/>
        <v>9</v>
      </c>
      <c r="C25" s="22">
        <v>4</v>
      </c>
      <c r="D25" s="9"/>
      <c r="E25" s="9"/>
      <c r="F25" s="9"/>
      <c r="G25" s="9"/>
      <c r="H25" s="9"/>
      <c r="I25" s="9"/>
      <c r="J25" s="9"/>
      <c r="K25" s="9">
        <v>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35" s="21" customFormat="1" ht="15.75" customHeight="1" x14ac:dyDescent="0.15">
      <c r="A26" s="10" t="s">
        <v>62</v>
      </c>
      <c r="B26" s="20">
        <f t="shared" si="1"/>
        <v>12</v>
      </c>
      <c r="C26" s="9"/>
      <c r="D26" s="9">
        <v>1</v>
      </c>
      <c r="E26" s="9"/>
      <c r="F26" s="9"/>
      <c r="G26" s="9"/>
      <c r="H26" s="9"/>
      <c r="I26" s="9"/>
      <c r="J26" s="10">
        <v>1</v>
      </c>
      <c r="K26" s="9"/>
      <c r="L26" s="9"/>
      <c r="M26" s="9"/>
      <c r="N26" s="9"/>
      <c r="O26" s="9"/>
      <c r="P26" s="9">
        <v>10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2"/>
      <c r="AC26" s="2"/>
      <c r="AD26" s="2"/>
      <c r="AE26" s="2"/>
      <c r="AF26" s="2"/>
      <c r="AG26" s="2"/>
      <c r="AH26" s="2"/>
      <c r="AI26" s="2"/>
    </row>
    <row r="27" spans="1:35" ht="15.75" customHeight="1" x14ac:dyDescent="0.15">
      <c r="A27" s="17" t="s">
        <v>138</v>
      </c>
      <c r="B27" s="20">
        <f t="shared" si="1"/>
        <v>1</v>
      </c>
      <c r="C27" s="9"/>
      <c r="D27" s="17"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2"/>
      <c r="AC27" s="2"/>
      <c r="AD27" s="2"/>
      <c r="AE27" s="2"/>
      <c r="AF27" s="2"/>
      <c r="AG27" s="2"/>
      <c r="AH27" s="2"/>
      <c r="AI27" s="2"/>
    </row>
    <row r="28" spans="1:35" s="2" customFormat="1" ht="15.75" customHeight="1" x14ac:dyDescent="0.15">
      <c r="A28" s="17" t="s">
        <v>145</v>
      </c>
      <c r="B28" s="20">
        <f t="shared" si="1"/>
        <v>58</v>
      </c>
      <c r="C28" s="9">
        <v>15</v>
      </c>
      <c r="D28" s="17" t="s">
        <v>133</v>
      </c>
      <c r="E28" s="9"/>
      <c r="F28" s="9"/>
      <c r="G28" s="9"/>
      <c r="H28" s="9">
        <v>3</v>
      </c>
      <c r="I28" s="9"/>
      <c r="J28" s="9">
        <v>1</v>
      </c>
      <c r="K28" s="9">
        <v>2</v>
      </c>
      <c r="L28" s="9">
        <v>3</v>
      </c>
      <c r="M28" s="9">
        <v>3</v>
      </c>
      <c r="N28" s="9">
        <v>4</v>
      </c>
      <c r="O28" s="9">
        <v>5</v>
      </c>
      <c r="P28" s="9"/>
      <c r="Q28" s="9"/>
      <c r="R28" s="9">
        <v>1</v>
      </c>
      <c r="S28" s="9">
        <v>2</v>
      </c>
      <c r="T28" s="9"/>
      <c r="U28" s="9">
        <v>6</v>
      </c>
      <c r="V28" s="9"/>
      <c r="W28" s="29"/>
      <c r="X28" s="29"/>
      <c r="Y28" s="29">
        <v>2</v>
      </c>
      <c r="Z28" s="29">
        <v>7</v>
      </c>
      <c r="AA28" s="9">
        <v>1</v>
      </c>
    </row>
    <row r="29" spans="1:35" s="33" customFormat="1" ht="15.75" customHeight="1" x14ac:dyDescent="0.15">
      <c r="A29" s="17" t="s">
        <v>176</v>
      </c>
      <c r="B29" s="20">
        <f t="shared" si="1"/>
        <v>3</v>
      </c>
      <c r="C29" s="6">
        <v>3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2"/>
      <c r="AC29" s="2"/>
      <c r="AD29" s="2"/>
      <c r="AE29" s="2"/>
      <c r="AF29" s="2"/>
      <c r="AG29" s="2"/>
      <c r="AH29" s="2"/>
      <c r="AI29" s="2"/>
    </row>
    <row r="30" spans="1:35" ht="15.75" customHeight="1" x14ac:dyDescent="0.15">
      <c r="A30" s="16" t="s">
        <v>54</v>
      </c>
      <c r="B30" s="20">
        <f t="shared" si="1"/>
        <v>3</v>
      </c>
      <c r="C30" s="9"/>
      <c r="D30" s="9"/>
      <c r="E30" s="9"/>
      <c r="F30" s="9"/>
      <c r="G30" s="9"/>
      <c r="H30" s="36"/>
      <c r="I30" s="36"/>
      <c r="J30" s="36"/>
      <c r="K30" s="7"/>
      <c r="L30" s="7"/>
      <c r="M30" s="14" t="s">
        <v>46</v>
      </c>
      <c r="N30" s="7"/>
      <c r="O30" s="7"/>
      <c r="P30" s="7"/>
      <c r="Q30" s="7"/>
      <c r="R30" s="7"/>
      <c r="S30" s="36"/>
      <c r="T30" s="36"/>
      <c r="U30" s="36"/>
      <c r="V30" s="36"/>
      <c r="W30" s="36"/>
      <c r="X30" s="36"/>
      <c r="Y30" s="36"/>
      <c r="Z30" s="36"/>
      <c r="AA30" s="36"/>
    </row>
    <row r="31" spans="1:35" ht="15.75" customHeight="1" x14ac:dyDescent="0.15">
      <c r="A31" s="17" t="s">
        <v>22</v>
      </c>
      <c r="B31" s="20">
        <f t="shared" si="1"/>
        <v>2</v>
      </c>
      <c r="C31" s="9"/>
      <c r="D31" s="9"/>
      <c r="E31" s="9"/>
      <c r="F31" s="9"/>
      <c r="G31" s="9"/>
      <c r="H31" s="22">
        <v>2</v>
      </c>
      <c r="I31" s="9"/>
      <c r="J31" s="9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3"/>
      <c r="AC31" s="33"/>
      <c r="AD31" s="33"/>
      <c r="AE31" s="33"/>
      <c r="AF31" s="33"/>
      <c r="AG31" s="33"/>
      <c r="AH31" s="33"/>
      <c r="AI31" s="33"/>
    </row>
    <row r="32" spans="1:35" ht="15.75" customHeight="1" x14ac:dyDescent="0.15">
      <c r="A32" s="17" t="s">
        <v>119</v>
      </c>
      <c r="B32" s="20">
        <f t="shared" si="1"/>
        <v>7</v>
      </c>
      <c r="C32" s="9"/>
      <c r="D32" s="17" t="s">
        <v>48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4">
        <v>2</v>
      </c>
      <c r="R32" s="6">
        <v>2</v>
      </c>
      <c r="S32" s="9"/>
      <c r="T32" s="9"/>
      <c r="U32" s="9"/>
      <c r="V32" s="9"/>
      <c r="W32" s="9"/>
      <c r="X32" s="9"/>
      <c r="Y32" s="9"/>
      <c r="Z32" s="9">
        <v>2</v>
      </c>
      <c r="AA32" s="9"/>
      <c r="AB32" s="2"/>
      <c r="AC32" s="2"/>
      <c r="AD32" s="2"/>
      <c r="AE32" s="2"/>
      <c r="AF32" s="2"/>
      <c r="AG32" s="2"/>
      <c r="AH32" s="2"/>
      <c r="AI32" s="2"/>
    </row>
    <row r="33" spans="1:35" ht="15.75" customHeight="1" x14ac:dyDescent="0.15">
      <c r="A33" s="3" t="s">
        <v>171</v>
      </c>
      <c r="B33" s="20">
        <f t="shared" si="1"/>
        <v>2</v>
      </c>
      <c r="C33" s="3">
        <v>2</v>
      </c>
      <c r="D33" s="9"/>
      <c r="E33" s="9"/>
      <c r="F33" s="9"/>
      <c r="G33" s="9"/>
      <c r="H33" s="9"/>
      <c r="I33" s="9"/>
      <c r="J33" s="9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3"/>
      <c r="AC33" s="33"/>
      <c r="AD33" s="33"/>
      <c r="AE33" s="33"/>
      <c r="AF33" s="33"/>
      <c r="AG33" s="33"/>
      <c r="AH33" s="33"/>
      <c r="AI33" s="33"/>
    </row>
    <row r="34" spans="1:35" ht="15.75" customHeight="1" x14ac:dyDescent="0.15">
      <c r="A34" s="3" t="s">
        <v>190</v>
      </c>
      <c r="B34" s="20">
        <f t="shared" si="1"/>
        <v>2</v>
      </c>
      <c r="C34" s="3"/>
      <c r="D34" s="9"/>
      <c r="E34" s="9"/>
      <c r="F34" s="9"/>
      <c r="G34" s="9"/>
      <c r="H34" s="9"/>
      <c r="I34" s="9"/>
      <c r="J34" s="9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>
        <v>2</v>
      </c>
      <c r="AB34" s="33"/>
      <c r="AC34" s="33"/>
      <c r="AD34" s="33"/>
      <c r="AE34" s="33"/>
      <c r="AF34" s="33"/>
      <c r="AG34" s="33"/>
      <c r="AH34" s="33"/>
      <c r="AI34" s="33"/>
    </row>
  </sheetData>
  <sheetProtection password="DB30" sheet="1" objects="1" scenarios="1"/>
  <mergeCells count="26">
    <mergeCell ref="V3:V4"/>
    <mergeCell ref="W3:Y3"/>
    <mergeCell ref="AA3:AA4"/>
    <mergeCell ref="P3:P4"/>
    <mergeCell ref="Q3:Q4"/>
    <mergeCell ref="R3:R4"/>
    <mergeCell ref="S3:S4"/>
    <mergeCell ref="T3:T4"/>
    <mergeCell ref="U3:U4"/>
    <mergeCell ref="Z3:Z4"/>
    <mergeCell ref="B3:B4"/>
    <mergeCell ref="E3:E4"/>
    <mergeCell ref="A2:AA2"/>
    <mergeCell ref="A3:A4"/>
    <mergeCell ref="O3:O4"/>
    <mergeCell ref="C3:C4"/>
    <mergeCell ref="D3:D4"/>
    <mergeCell ref="G3:G4"/>
    <mergeCell ref="F3:F4"/>
    <mergeCell ref="H3:H4"/>
    <mergeCell ref="I3:I4"/>
    <mergeCell ref="J3:J4"/>
    <mergeCell ref="K3:K4"/>
    <mergeCell ref="L3:L4"/>
    <mergeCell ref="M3:M4"/>
    <mergeCell ref="N3:N4"/>
  </mergeCells>
  <phoneticPr fontId="2" type="noConversion"/>
  <pageMargins left="0.59055118110236227" right="0.55118110236220474" top="0.47244094488188981" bottom="0.43307086614173229" header="0" footer="0"/>
  <pageSetup paperSize="9" scale="90" orientation="landscape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煤炭相关专业</vt:lpstr>
      <vt:lpstr>化工相关专业</vt:lpstr>
      <vt:lpstr>其他板块相关专业</vt:lpstr>
      <vt:lpstr>计算机及经济、管理类专业（硕士以上）</vt:lpstr>
      <vt:lpstr>计算机及经济、管理类专业 (本科)</vt:lpstr>
      <vt:lpstr>其他板块相关专业!Print_Titles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薛文科</dc:creator>
  <cp:lastModifiedBy>徐春明</cp:lastModifiedBy>
  <cp:lastPrinted>2018-09-17T08:25:14Z</cp:lastPrinted>
  <dcterms:created xsi:type="dcterms:W3CDTF">2016-12-08T00:02:42Z</dcterms:created>
  <dcterms:modified xsi:type="dcterms:W3CDTF">2018-09-28T09:17:53Z</dcterms:modified>
</cp:coreProperties>
</file>