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765"/>
  </bookViews>
  <sheets>
    <sheet name="Sheet1" sheetId="1" r:id="rId1"/>
    <sheet name="Sheet2" sheetId="2" r:id="rId2"/>
    <sheet name="Sheet3" sheetId="3" r:id="rId3"/>
  </sheets>
  <definedNames>
    <definedName name="_xlnm._FilterDatabase" localSheetId="0" hidden="1">Sheet1!$A$2:$I$2</definedName>
    <definedName name="_xlnm.Print_Titles" localSheetId="0">Sheet1!$1:$2</definedName>
  </definedNames>
  <calcPr calcId="144525"/>
</workbook>
</file>

<file path=xl/sharedStrings.xml><?xml version="1.0" encoding="utf-8"?>
<sst xmlns="http://schemas.openxmlformats.org/spreadsheetml/2006/main" count="275" uniqueCount="184">
  <si>
    <t>2020年三亚市天涯区教育局下属事业单位公开招聘编制人员拟聘用人员名单</t>
  </si>
  <si>
    <t>序号</t>
  </si>
  <si>
    <t>姓名</t>
  </si>
  <si>
    <t>准考证号</t>
  </si>
  <si>
    <t>性别</t>
  </si>
  <si>
    <t>身份证号</t>
  </si>
  <si>
    <t>所学专业</t>
  </si>
  <si>
    <t>学历学位</t>
  </si>
  <si>
    <t>报考岗位</t>
  </si>
  <si>
    <t>总成绩</t>
  </si>
  <si>
    <t>胡基萍</t>
  </si>
  <si>
    <t>10101011214</t>
  </si>
  <si>
    <t>522******1221</t>
  </si>
  <si>
    <t>学前教育</t>
  </si>
  <si>
    <t>本科学士学位</t>
  </si>
  <si>
    <t>0101-幼儿园教师</t>
  </si>
  <si>
    <t>马小弟</t>
  </si>
  <si>
    <t>10101011111</t>
  </si>
  <si>
    <t>460******9019</t>
  </si>
  <si>
    <t>吴翠翠</t>
  </si>
  <si>
    <t>10101011218</t>
  </si>
  <si>
    <t>460******2021</t>
  </si>
  <si>
    <t>旅游管理、学前教育（双学位）</t>
  </si>
  <si>
    <t>黄涓涓</t>
  </si>
  <si>
    <t>10101011130</t>
  </si>
  <si>
    <t>460******4226</t>
  </si>
  <si>
    <t>学前教育（师范）</t>
  </si>
  <si>
    <t>卢喜芬</t>
  </si>
  <si>
    <t>10101011118</t>
  </si>
  <si>
    <t>460******716X</t>
  </si>
  <si>
    <t>王佳宁</t>
  </si>
  <si>
    <t>10101011223</t>
  </si>
  <si>
    <t>130******0629</t>
  </si>
  <si>
    <t>何婆丹</t>
  </si>
  <si>
    <t>10101011212</t>
  </si>
  <si>
    <t>460******4043</t>
  </si>
  <si>
    <t>王江波</t>
  </si>
  <si>
    <t>10101011222</t>
  </si>
  <si>
    <t>460******4826</t>
  </si>
  <si>
    <t>林红霞</t>
  </si>
  <si>
    <t>10101011210</t>
  </si>
  <si>
    <t>469******4364</t>
  </si>
  <si>
    <t>罗小妹</t>
  </si>
  <si>
    <t>10101011109</t>
  </si>
  <si>
    <t>460******3228</t>
  </si>
  <si>
    <t>王彩妹</t>
  </si>
  <si>
    <t>10101011126</t>
  </si>
  <si>
    <t>460******5424</t>
  </si>
  <si>
    <t>10101011103</t>
  </si>
  <si>
    <t>460******0022</t>
  </si>
  <si>
    <t>何羽</t>
  </si>
  <si>
    <t>10101011204</t>
  </si>
  <si>
    <t>460******4122</t>
  </si>
  <si>
    <t>0301-幼儿教师</t>
  </si>
  <si>
    <t>李江曼</t>
  </si>
  <si>
    <t>10101011324</t>
  </si>
  <si>
    <t>469******7321</t>
  </si>
  <si>
    <t>曾招琦</t>
  </si>
  <si>
    <t>10101011503</t>
  </si>
  <si>
    <t>460******0420</t>
  </si>
  <si>
    <t>麦莹莹</t>
  </si>
  <si>
    <t>10101011517</t>
  </si>
  <si>
    <t>460******2926</t>
  </si>
  <si>
    <t>叶秋平</t>
  </si>
  <si>
    <t>10101011427</t>
  </si>
  <si>
    <t>460******5420</t>
  </si>
  <si>
    <t>李夸丽</t>
  </si>
  <si>
    <t>10101011311</t>
  </si>
  <si>
    <t>460******3843</t>
  </si>
  <si>
    <t>吉才娜</t>
  </si>
  <si>
    <t>10101011419</t>
  </si>
  <si>
    <t>460******4526</t>
  </si>
  <si>
    <t>10101011303</t>
  </si>
  <si>
    <t>4690******4427</t>
  </si>
  <si>
    <t>10101011321</t>
  </si>
  <si>
    <t>460******3083</t>
  </si>
  <si>
    <t>10101011521</t>
  </si>
  <si>
    <t>460******4862</t>
  </si>
  <si>
    <t>吴俞佳</t>
  </si>
  <si>
    <t>10101003816</t>
  </si>
  <si>
    <t>460******0727</t>
  </si>
  <si>
    <t>汉语言文学</t>
  </si>
  <si>
    <t>0501-小学语文教师</t>
  </si>
  <si>
    <t>郑家愉</t>
  </si>
  <si>
    <t>10101003911</t>
  </si>
  <si>
    <t>460******0024</t>
  </si>
  <si>
    <t>小学教育</t>
  </si>
  <si>
    <t>0801-小学语文教师</t>
  </si>
  <si>
    <t>10101000404</t>
  </si>
  <si>
    <t>460******6220</t>
  </si>
  <si>
    <t>汉语言文学（师范）</t>
  </si>
  <si>
    <t>0201-初中语文教师</t>
  </si>
  <si>
    <t>460******4461</t>
  </si>
  <si>
    <t>小学教育（师范）</t>
  </si>
  <si>
    <t>1001-小学语文教师</t>
  </si>
  <si>
    <t>10101004016</t>
  </si>
  <si>
    <t>460******4486</t>
  </si>
  <si>
    <t>1301-小学语文教师</t>
  </si>
  <si>
    <t>林辰</t>
  </si>
  <si>
    <t>10101004027</t>
  </si>
  <si>
    <t>460******188X</t>
  </si>
  <si>
    <t>1501-小学语文教师</t>
  </si>
  <si>
    <t>10101011027</t>
  </si>
  <si>
    <t>460******2024</t>
  </si>
  <si>
    <t>英语</t>
  </si>
  <si>
    <t>0202-初中英语教师</t>
  </si>
  <si>
    <t>林宝霞</t>
  </si>
  <si>
    <t>10101006905</t>
  </si>
  <si>
    <t>460******0720</t>
  </si>
  <si>
    <t>1102-小学英语教师</t>
  </si>
  <si>
    <t>纪晓萱</t>
  </si>
  <si>
    <t>10101006925</t>
  </si>
  <si>
    <t>460******0629</t>
  </si>
  <si>
    <t>1302-小学英语教师</t>
  </si>
  <si>
    <t>邢冬银</t>
  </si>
  <si>
    <t>10101006929</t>
  </si>
  <si>
    <t>460******5422</t>
  </si>
  <si>
    <t>1401-小学英语教师</t>
  </si>
  <si>
    <t>李长棉</t>
  </si>
  <si>
    <t>10101006820</t>
  </si>
  <si>
    <t>460******5011</t>
  </si>
  <si>
    <t>0902-小学音乐教师</t>
  </si>
  <si>
    <t>符造河</t>
  </si>
  <si>
    <t>10101009114</t>
  </si>
  <si>
    <t>460******3614</t>
  </si>
  <si>
    <t>1201-小学信息技术教师</t>
  </si>
  <si>
    <t>10101009508</t>
  </si>
  <si>
    <t>460******0016</t>
  </si>
  <si>
    <t>体育教育（师范）</t>
  </si>
  <si>
    <t>1604-初中体育教师</t>
  </si>
  <si>
    <t>苏士博</t>
  </si>
  <si>
    <t>10101000520</t>
  </si>
  <si>
    <t>220******0314</t>
  </si>
  <si>
    <t>体育教育</t>
  </si>
  <si>
    <t>1103-小学体育教师</t>
  </si>
  <si>
    <t>郑维帅</t>
  </si>
  <si>
    <t>10101000528</t>
  </si>
  <si>
    <t>460******0415</t>
  </si>
  <si>
    <t>1202-小学体育教师</t>
  </si>
  <si>
    <t>廖晓兰</t>
  </si>
  <si>
    <t>10101006423</t>
  </si>
  <si>
    <t>460******4480</t>
  </si>
  <si>
    <t>0901-初中数学教师</t>
  </si>
  <si>
    <t>陈佩伶</t>
  </si>
  <si>
    <t>10101005526</t>
  </si>
  <si>
    <t>460******2723</t>
  </si>
  <si>
    <t>教育学</t>
  </si>
  <si>
    <t>0502-小学数学教师</t>
  </si>
  <si>
    <t>谢盼</t>
  </si>
  <si>
    <t>10101005614</t>
  </si>
  <si>
    <t>431******0047</t>
  </si>
  <si>
    <t>0601-小学数学教师</t>
  </si>
  <si>
    <t>王晓丹</t>
  </si>
  <si>
    <t>10101005622</t>
  </si>
  <si>
    <t>460******2089</t>
  </si>
  <si>
    <t>0802-小学数学教师</t>
  </si>
  <si>
    <t>陈肖侣</t>
  </si>
  <si>
    <t>10101005626</t>
  </si>
  <si>
    <t>460******478X</t>
  </si>
  <si>
    <t>1101-小学数学教师</t>
  </si>
  <si>
    <t>洪平</t>
  </si>
  <si>
    <t>10101001623</t>
  </si>
  <si>
    <t>430******7423</t>
  </si>
  <si>
    <t>研究生硕士</t>
  </si>
  <si>
    <t>1602-初中美术教师</t>
  </si>
  <si>
    <t>党秋侠</t>
  </si>
  <si>
    <t>10101006018</t>
  </si>
  <si>
    <t>410******4323</t>
  </si>
  <si>
    <t>0503-小学美术教师</t>
  </si>
  <si>
    <t>10101006024</t>
  </si>
  <si>
    <t>460******2459</t>
  </si>
  <si>
    <t>0602-小学美术教师</t>
  </si>
  <si>
    <t>叶晶晶</t>
  </si>
  <si>
    <t>10101010617</t>
  </si>
  <si>
    <t>女</t>
  </si>
  <si>
    <t>460******4704</t>
  </si>
  <si>
    <t>1601-初中历史教师</t>
  </si>
  <si>
    <t>郭家良</t>
  </si>
  <si>
    <t>10101001612</t>
  </si>
  <si>
    <t>460******0018</t>
  </si>
  <si>
    <t>0203-初中物理教师</t>
  </si>
  <si>
    <t>10101009422</t>
  </si>
  <si>
    <t>460******3041</t>
  </si>
  <si>
    <t>1603-初中地理教师</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</si>
</sst>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s>
  <fonts count="24">
    <font>
      <sz val="11"/>
      <color theme="1"/>
      <name val="宋体"/>
      <charset val="134"/>
      <scheme val="minor"/>
    </font>
    <font>
      <b/>
      <sz val="22"/>
      <color theme="1"/>
      <name val="宋体"/>
      <charset val="134"/>
      <scheme val="minor"/>
    </font>
    <font>
      <b/>
      <sz val="12"/>
      <color theme="1"/>
      <name val="宋体"/>
      <charset val="134"/>
      <scheme val="minor"/>
    </font>
    <font>
      <sz val="14"/>
      <color theme="1"/>
      <name val="宋体"/>
      <charset val="134"/>
      <scheme val="minor"/>
    </font>
    <font>
      <sz val="12"/>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6" borderId="0" applyNumberFormat="0" applyBorder="0" applyAlignment="0" applyProtection="0">
      <alignment vertical="center"/>
    </xf>
    <xf numFmtId="0" fontId="20" fillId="2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8" borderId="0" applyNumberFormat="0" applyBorder="0" applyAlignment="0" applyProtection="0">
      <alignment vertical="center"/>
    </xf>
    <xf numFmtId="0" fontId="12" fillId="9" borderId="0" applyNumberFormat="0" applyBorder="0" applyAlignment="0" applyProtection="0">
      <alignment vertical="center"/>
    </xf>
    <xf numFmtId="43" fontId="0" fillId="0" borderId="0" applyFont="0" applyFill="0" applyBorder="0" applyAlignment="0" applyProtection="0">
      <alignment vertical="center"/>
    </xf>
    <xf numFmtId="0" fontId="13" fillId="22"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5" borderId="5" applyNumberFormat="0" applyFont="0" applyAlignment="0" applyProtection="0">
      <alignment vertical="center"/>
    </xf>
    <xf numFmtId="0" fontId="13" fillId="28"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5" fillId="0" borderId="3" applyNumberFormat="0" applyFill="0" applyAlignment="0" applyProtection="0">
      <alignment vertical="center"/>
    </xf>
    <xf numFmtId="0" fontId="7" fillId="0" borderId="3" applyNumberFormat="0" applyFill="0" applyAlignment="0" applyProtection="0">
      <alignment vertical="center"/>
    </xf>
    <xf numFmtId="0" fontId="13" fillId="21" borderId="0" applyNumberFormat="0" applyBorder="0" applyAlignment="0" applyProtection="0">
      <alignment vertical="center"/>
    </xf>
    <xf numFmtId="0" fontId="10" fillId="0" borderId="7" applyNumberFormat="0" applyFill="0" applyAlignment="0" applyProtection="0">
      <alignment vertical="center"/>
    </xf>
    <xf numFmtId="0" fontId="13" fillId="20" borderId="0" applyNumberFormat="0" applyBorder="0" applyAlignment="0" applyProtection="0">
      <alignment vertical="center"/>
    </xf>
    <xf numFmtId="0" fontId="14" fillId="14" borderId="4" applyNumberFormat="0" applyAlignment="0" applyProtection="0">
      <alignment vertical="center"/>
    </xf>
    <xf numFmtId="0" fontId="23" fillId="14" borderId="8" applyNumberFormat="0" applyAlignment="0" applyProtection="0">
      <alignment vertical="center"/>
    </xf>
    <xf numFmtId="0" fontId="6" fillId="6" borderId="2" applyNumberFormat="0" applyAlignment="0" applyProtection="0">
      <alignment vertical="center"/>
    </xf>
    <xf numFmtId="0" fontId="5" fillId="25" borderId="0" applyNumberFormat="0" applyBorder="0" applyAlignment="0" applyProtection="0">
      <alignment vertical="center"/>
    </xf>
    <xf numFmtId="0" fontId="13" fillId="13" borderId="0" applyNumberFormat="0" applyBorder="0" applyAlignment="0" applyProtection="0">
      <alignment vertical="center"/>
    </xf>
    <xf numFmtId="0" fontId="22" fillId="0" borderId="9" applyNumberFormat="0" applyFill="0" applyAlignment="0" applyProtection="0">
      <alignment vertical="center"/>
    </xf>
    <xf numFmtId="0" fontId="16" fillId="0" borderId="6" applyNumberFormat="0" applyFill="0" applyAlignment="0" applyProtection="0">
      <alignment vertical="center"/>
    </xf>
    <xf numFmtId="0" fontId="21" fillId="24" borderId="0" applyNumberFormat="0" applyBorder="0" applyAlignment="0" applyProtection="0">
      <alignment vertical="center"/>
    </xf>
    <xf numFmtId="0" fontId="19" fillId="19" borderId="0" applyNumberFormat="0" applyBorder="0" applyAlignment="0" applyProtection="0">
      <alignment vertical="center"/>
    </xf>
    <xf numFmtId="0" fontId="5" fillId="32" borderId="0" applyNumberFormat="0" applyBorder="0" applyAlignment="0" applyProtection="0">
      <alignment vertical="center"/>
    </xf>
    <xf numFmtId="0" fontId="13" fillId="12" borderId="0" applyNumberFormat="0" applyBorder="0" applyAlignment="0" applyProtection="0">
      <alignment vertical="center"/>
    </xf>
    <xf numFmtId="0" fontId="5" fillId="31" borderId="0" applyNumberFormat="0" applyBorder="0" applyAlignment="0" applyProtection="0">
      <alignment vertical="center"/>
    </xf>
    <xf numFmtId="0" fontId="5" fillId="5" borderId="0" applyNumberFormat="0" applyBorder="0" applyAlignment="0" applyProtection="0">
      <alignment vertical="center"/>
    </xf>
    <xf numFmtId="0" fontId="5" fillId="30" borderId="0" applyNumberFormat="0" applyBorder="0" applyAlignment="0" applyProtection="0">
      <alignment vertical="center"/>
    </xf>
    <xf numFmtId="0" fontId="5" fillId="4" borderId="0" applyNumberFormat="0" applyBorder="0" applyAlignment="0" applyProtection="0">
      <alignment vertical="center"/>
    </xf>
    <xf numFmtId="0" fontId="13" fillId="17" borderId="0" applyNumberFormat="0" applyBorder="0" applyAlignment="0" applyProtection="0">
      <alignment vertical="center"/>
    </xf>
    <xf numFmtId="0" fontId="13" fillId="11" borderId="0" applyNumberFormat="0" applyBorder="0" applyAlignment="0" applyProtection="0">
      <alignment vertical="center"/>
    </xf>
    <xf numFmtId="0" fontId="5" fillId="29" borderId="0" applyNumberFormat="0" applyBorder="0" applyAlignment="0" applyProtection="0">
      <alignment vertical="center"/>
    </xf>
    <xf numFmtId="0" fontId="5" fillId="3" borderId="0" applyNumberFormat="0" applyBorder="0" applyAlignment="0" applyProtection="0">
      <alignment vertical="center"/>
    </xf>
    <xf numFmtId="0" fontId="13" fillId="10" borderId="0" applyNumberFormat="0" applyBorder="0" applyAlignment="0" applyProtection="0">
      <alignment vertical="center"/>
    </xf>
    <xf numFmtId="0" fontId="5" fillId="2" borderId="0" applyNumberFormat="0" applyBorder="0" applyAlignment="0" applyProtection="0">
      <alignment vertical="center"/>
    </xf>
    <xf numFmtId="0" fontId="13" fillId="27" borderId="0" applyNumberFormat="0" applyBorder="0" applyAlignment="0" applyProtection="0">
      <alignment vertical="center"/>
    </xf>
    <xf numFmtId="0" fontId="13" fillId="16" borderId="0" applyNumberFormat="0" applyBorder="0" applyAlignment="0" applyProtection="0">
      <alignment vertical="center"/>
    </xf>
    <xf numFmtId="0" fontId="5" fillId="7" borderId="0" applyNumberFormat="0" applyBorder="0" applyAlignment="0" applyProtection="0">
      <alignment vertical="center"/>
    </xf>
    <xf numFmtId="0" fontId="13" fillId="18" borderId="0" applyNumberFormat="0" applyBorder="0" applyAlignment="0" applyProtection="0">
      <alignment vertical="center"/>
    </xf>
  </cellStyleXfs>
  <cellXfs count="10">
    <xf numFmtId="0" fontId="0" fillId="0" borderId="0" xfId="0">
      <alignment vertical="center"/>
    </xf>
    <xf numFmtId="0" fontId="0" fillId="0" borderId="0" xfId="0" applyFont="1" applyFill="1" applyAlignment="1">
      <alignment vertical="center"/>
    </xf>
    <xf numFmtId="0" fontId="0" fillId="0" borderId="0" xfId="0" applyFont="1" applyFill="1" applyAlignment="1">
      <alignment vertical="center" wrapText="1"/>
    </xf>
    <xf numFmtId="0" fontId="1"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0" fillId="0" borderId="1" xfId="0" applyFill="1" applyBorder="1" applyAlignment="1">
      <alignment horizontal="center" vertical="center" wrapText="1"/>
    </xf>
    <xf numFmtId="176" fontId="4" fillId="0"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50"/>
  <sheetViews>
    <sheetView tabSelected="1" zoomScale="85" zoomScaleNormal="85" topLeftCell="A37" workbookViewId="0">
      <selection activeCell="A1" sqref="A1:I1"/>
    </sheetView>
  </sheetViews>
  <sheetFormatPr defaultColWidth="9" defaultRowHeight="13.5"/>
  <cols>
    <col min="1" max="1" width="7.2" style="1" customWidth="1"/>
    <col min="2" max="2" width="11.0333333333333" style="1" customWidth="1"/>
    <col min="3" max="3" width="16.175" style="1" customWidth="1"/>
    <col min="4" max="4" width="8.23333333333333" style="1" customWidth="1"/>
    <col min="5" max="5" width="21.4666666666667" style="1" customWidth="1"/>
    <col min="6" max="6" width="20.875" style="1" customWidth="1"/>
    <col min="7" max="7" width="17.7833333333333" style="1" customWidth="1"/>
    <col min="8" max="8" width="26.175" style="1" customWidth="1"/>
    <col min="9" max="9" width="12.3416666666667" style="1" customWidth="1"/>
    <col min="10" max="16384" width="9" style="1"/>
  </cols>
  <sheetData>
    <row r="1" s="1" customFormat="1" ht="37" customHeight="1" spans="1:9">
      <c r="A1" s="3" t="s">
        <v>0</v>
      </c>
      <c r="B1" s="3"/>
      <c r="C1" s="3"/>
      <c r="D1" s="3"/>
      <c r="E1" s="3"/>
      <c r="F1" s="3"/>
      <c r="G1" s="3"/>
      <c r="H1" s="3"/>
      <c r="I1" s="3"/>
    </row>
    <row r="2" s="2" customFormat="1" ht="37" customHeight="1" spans="1:9">
      <c r="A2" s="4" t="s">
        <v>1</v>
      </c>
      <c r="B2" s="4" t="s">
        <v>2</v>
      </c>
      <c r="C2" s="4" t="s">
        <v>3</v>
      </c>
      <c r="D2" s="4" t="s">
        <v>4</v>
      </c>
      <c r="E2" s="4" t="s">
        <v>5</v>
      </c>
      <c r="F2" s="4" t="s">
        <v>6</v>
      </c>
      <c r="G2" s="4" t="s">
        <v>7</v>
      </c>
      <c r="H2" s="4" t="s">
        <v>8</v>
      </c>
      <c r="I2" s="4" t="s">
        <v>9</v>
      </c>
    </row>
    <row r="3" s="1" customFormat="1" ht="30" customHeight="1" spans="1:9">
      <c r="A3" s="5">
        <v>1</v>
      </c>
      <c r="B3" s="5" t="s">
        <v>10</v>
      </c>
      <c r="C3" s="5" t="s">
        <v>11</v>
      </c>
      <c r="D3" s="5" t="str">
        <f>"女"</f>
        <v>女</v>
      </c>
      <c r="E3" s="5" t="s">
        <v>12</v>
      </c>
      <c r="F3" s="5" t="s">
        <v>13</v>
      </c>
      <c r="G3" s="5" t="s">
        <v>14</v>
      </c>
      <c r="H3" s="5" t="s">
        <v>15</v>
      </c>
      <c r="I3" s="9">
        <v>72.918</v>
      </c>
    </row>
    <row r="4" s="1" customFormat="1" ht="30" customHeight="1" spans="1:9">
      <c r="A4" s="5">
        <v>2</v>
      </c>
      <c r="B4" s="5" t="s">
        <v>16</v>
      </c>
      <c r="C4" s="5" t="s">
        <v>17</v>
      </c>
      <c r="D4" s="5" t="str">
        <f>"男"</f>
        <v>男</v>
      </c>
      <c r="E4" s="5" t="s">
        <v>18</v>
      </c>
      <c r="F4" s="5" t="s">
        <v>13</v>
      </c>
      <c r="G4" s="5" t="s">
        <v>14</v>
      </c>
      <c r="H4" s="5" t="s">
        <v>15</v>
      </c>
      <c r="I4" s="9">
        <v>72.663</v>
      </c>
    </row>
    <row r="5" s="1" customFormat="1" ht="30" customHeight="1" spans="1:9">
      <c r="A5" s="5">
        <v>3</v>
      </c>
      <c r="B5" s="5" t="s">
        <v>19</v>
      </c>
      <c r="C5" s="5" t="s">
        <v>20</v>
      </c>
      <c r="D5" s="5" t="str">
        <f>"女"</f>
        <v>女</v>
      </c>
      <c r="E5" s="5" t="s">
        <v>21</v>
      </c>
      <c r="F5" s="6" t="s">
        <v>22</v>
      </c>
      <c r="G5" s="5" t="s">
        <v>14</v>
      </c>
      <c r="H5" s="5" t="s">
        <v>15</v>
      </c>
      <c r="I5" s="9">
        <v>72.202</v>
      </c>
    </row>
    <row r="6" s="1" customFormat="1" ht="30" customHeight="1" spans="1:9">
      <c r="A6" s="5">
        <v>4</v>
      </c>
      <c r="B6" s="5" t="s">
        <v>23</v>
      </c>
      <c r="C6" s="5" t="s">
        <v>24</v>
      </c>
      <c r="D6" s="5" t="str">
        <f>"女"</f>
        <v>女</v>
      </c>
      <c r="E6" s="5" t="s">
        <v>25</v>
      </c>
      <c r="F6" s="5" t="s">
        <v>26</v>
      </c>
      <c r="G6" s="5" t="s">
        <v>14</v>
      </c>
      <c r="H6" s="5" t="s">
        <v>15</v>
      </c>
      <c r="I6" s="9">
        <v>70.813</v>
      </c>
    </row>
    <row r="7" s="1" customFormat="1" ht="30" customHeight="1" spans="1:9">
      <c r="A7" s="5">
        <v>5</v>
      </c>
      <c r="B7" s="5" t="s">
        <v>27</v>
      </c>
      <c r="C7" s="5" t="s">
        <v>28</v>
      </c>
      <c r="D7" s="5" t="str">
        <f>"女"</f>
        <v>女</v>
      </c>
      <c r="E7" s="5" t="s">
        <v>29</v>
      </c>
      <c r="F7" s="5" t="s">
        <v>13</v>
      </c>
      <c r="G7" s="5" t="s">
        <v>14</v>
      </c>
      <c r="H7" s="5" t="s">
        <v>15</v>
      </c>
      <c r="I7" s="9">
        <v>69.705</v>
      </c>
    </row>
    <row r="8" s="1" customFormat="1" ht="30" customHeight="1" spans="1:9">
      <c r="A8" s="5">
        <v>6</v>
      </c>
      <c r="B8" s="5" t="s">
        <v>30</v>
      </c>
      <c r="C8" s="5" t="s">
        <v>31</v>
      </c>
      <c r="D8" s="5" t="str">
        <f>"女"</f>
        <v>女</v>
      </c>
      <c r="E8" s="5" t="s">
        <v>32</v>
      </c>
      <c r="F8" s="5" t="s">
        <v>13</v>
      </c>
      <c r="G8" s="5" t="s">
        <v>14</v>
      </c>
      <c r="H8" s="5" t="s">
        <v>15</v>
      </c>
      <c r="I8" s="9">
        <v>68.75</v>
      </c>
    </row>
    <row r="9" s="1" customFormat="1" ht="30" customHeight="1" spans="1:9">
      <c r="A9" s="5">
        <v>7</v>
      </c>
      <c r="B9" s="5" t="s">
        <v>33</v>
      </c>
      <c r="C9" s="5" t="s">
        <v>34</v>
      </c>
      <c r="D9" s="5" t="str">
        <f t="shared" ref="D9:D16" si="0">"女"</f>
        <v>女</v>
      </c>
      <c r="E9" s="5" t="s">
        <v>35</v>
      </c>
      <c r="F9" s="5" t="s">
        <v>13</v>
      </c>
      <c r="G9" s="5" t="s">
        <v>14</v>
      </c>
      <c r="H9" s="5" t="s">
        <v>15</v>
      </c>
      <c r="I9" s="9">
        <v>67.042</v>
      </c>
    </row>
    <row r="10" s="1" customFormat="1" ht="30" customHeight="1" spans="1:9">
      <c r="A10" s="5">
        <v>8</v>
      </c>
      <c r="B10" s="5" t="s">
        <v>36</v>
      </c>
      <c r="C10" s="5" t="s">
        <v>37</v>
      </c>
      <c r="D10" s="5" t="str">
        <f t="shared" si="0"/>
        <v>女</v>
      </c>
      <c r="E10" s="5" t="s">
        <v>38</v>
      </c>
      <c r="F10" s="5" t="s">
        <v>13</v>
      </c>
      <c r="G10" s="5" t="s">
        <v>14</v>
      </c>
      <c r="H10" s="5" t="s">
        <v>15</v>
      </c>
      <c r="I10" s="9">
        <v>66.478</v>
      </c>
    </row>
    <row r="11" s="1" customFormat="1" ht="30" customHeight="1" spans="1:9">
      <c r="A11" s="5">
        <v>9</v>
      </c>
      <c r="B11" s="5" t="s">
        <v>39</v>
      </c>
      <c r="C11" s="5" t="s">
        <v>40</v>
      </c>
      <c r="D11" s="5" t="str">
        <f t="shared" si="0"/>
        <v>女</v>
      </c>
      <c r="E11" s="5" t="s">
        <v>41</v>
      </c>
      <c r="F11" s="5" t="s">
        <v>13</v>
      </c>
      <c r="G11" s="5" t="s">
        <v>14</v>
      </c>
      <c r="H11" s="5" t="s">
        <v>15</v>
      </c>
      <c r="I11" s="9">
        <v>66.188</v>
      </c>
    </row>
    <row r="12" s="1" customFormat="1" ht="30" customHeight="1" spans="1:9">
      <c r="A12" s="5">
        <v>10</v>
      </c>
      <c r="B12" s="5" t="s">
        <v>42</v>
      </c>
      <c r="C12" s="5" t="s">
        <v>43</v>
      </c>
      <c r="D12" s="5" t="str">
        <f t="shared" si="0"/>
        <v>女</v>
      </c>
      <c r="E12" s="5" t="s">
        <v>44</v>
      </c>
      <c r="F12" s="5" t="s">
        <v>13</v>
      </c>
      <c r="G12" s="5" t="s">
        <v>14</v>
      </c>
      <c r="H12" s="5" t="s">
        <v>15</v>
      </c>
      <c r="I12" s="9">
        <v>64.167</v>
      </c>
    </row>
    <row r="13" s="1" customFormat="1" ht="30" customHeight="1" spans="1:9">
      <c r="A13" s="5">
        <v>11</v>
      </c>
      <c r="B13" s="5" t="s">
        <v>45</v>
      </c>
      <c r="C13" s="5" t="s">
        <v>46</v>
      </c>
      <c r="D13" s="5" t="str">
        <f t="shared" si="0"/>
        <v>女</v>
      </c>
      <c r="E13" s="5" t="s">
        <v>47</v>
      </c>
      <c r="F13" s="5" t="s">
        <v>13</v>
      </c>
      <c r="G13" s="5" t="s">
        <v>14</v>
      </c>
      <c r="H13" s="5" t="s">
        <v>15</v>
      </c>
      <c r="I13" s="9">
        <v>64.1332</v>
      </c>
    </row>
    <row r="14" s="1" customFormat="1" ht="30" customHeight="1" spans="1:9">
      <c r="A14" s="5">
        <v>12</v>
      </c>
      <c r="B14" s="5" t="str">
        <f>"刘倩倩"</f>
        <v>刘倩倩</v>
      </c>
      <c r="C14" s="5" t="s">
        <v>48</v>
      </c>
      <c r="D14" s="5" t="str">
        <f t="shared" si="0"/>
        <v>女</v>
      </c>
      <c r="E14" s="5" t="s">
        <v>49</v>
      </c>
      <c r="F14" s="5" t="s">
        <v>13</v>
      </c>
      <c r="G14" s="5" t="s">
        <v>14</v>
      </c>
      <c r="H14" s="5" t="s">
        <v>15</v>
      </c>
      <c r="I14" s="9">
        <v>63.568</v>
      </c>
    </row>
    <row r="15" s="1" customFormat="1" ht="30" customHeight="1" spans="1:9">
      <c r="A15" s="5">
        <v>13</v>
      </c>
      <c r="B15" s="5" t="s">
        <v>50</v>
      </c>
      <c r="C15" s="5" t="s">
        <v>51</v>
      </c>
      <c r="D15" s="5" t="str">
        <f t="shared" si="0"/>
        <v>女</v>
      </c>
      <c r="E15" s="5" t="s">
        <v>52</v>
      </c>
      <c r="F15" s="5" t="s">
        <v>13</v>
      </c>
      <c r="G15" s="5" t="s">
        <v>14</v>
      </c>
      <c r="H15" s="5" t="s">
        <v>53</v>
      </c>
      <c r="I15" s="9">
        <v>76.832</v>
      </c>
    </row>
    <row r="16" s="1" customFormat="1" ht="30" customHeight="1" spans="1:9">
      <c r="A16" s="5">
        <v>14</v>
      </c>
      <c r="B16" s="5" t="s">
        <v>54</v>
      </c>
      <c r="C16" s="5" t="s">
        <v>55</v>
      </c>
      <c r="D16" s="5" t="str">
        <f t="shared" si="0"/>
        <v>女</v>
      </c>
      <c r="E16" s="5" t="s">
        <v>56</v>
      </c>
      <c r="F16" s="5" t="s">
        <v>13</v>
      </c>
      <c r="G16" s="5" t="s">
        <v>14</v>
      </c>
      <c r="H16" s="5" t="s">
        <v>53</v>
      </c>
      <c r="I16" s="9">
        <v>75.248</v>
      </c>
    </row>
    <row r="17" s="1" customFormat="1" ht="30" customHeight="1" spans="1:9">
      <c r="A17" s="5">
        <v>15</v>
      </c>
      <c r="B17" s="5" t="s">
        <v>57</v>
      </c>
      <c r="C17" s="5" t="s">
        <v>58</v>
      </c>
      <c r="D17" s="5" t="str">
        <f t="shared" ref="D17:D24" si="1">"女"</f>
        <v>女</v>
      </c>
      <c r="E17" s="5" t="s">
        <v>59</v>
      </c>
      <c r="F17" s="5" t="s">
        <v>13</v>
      </c>
      <c r="G17" s="5" t="s">
        <v>14</v>
      </c>
      <c r="H17" s="5" t="s">
        <v>53</v>
      </c>
      <c r="I17" s="9">
        <v>74.915</v>
      </c>
    </row>
    <row r="18" s="1" customFormat="1" ht="30" customHeight="1" spans="1:9">
      <c r="A18" s="5">
        <v>16</v>
      </c>
      <c r="B18" s="5" t="s">
        <v>60</v>
      </c>
      <c r="C18" s="5" t="s">
        <v>61</v>
      </c>
      <c r="D18" s="5" t="str">
        <f t="shared" si="1"/>
        <v>女</v>
      </c>
      <c r="E18" s="5" t="s">
        <v>62</v>
      </c>
      <c r="F18" s="5" t="s">
        <v>13</v>
      </c>
      <c r="G18" s="5" t="s">
        <v>14</v>
      </c>
      <c r="H18" s="5" t="s">
        <v>53</v>
      </c>
      <c r="I18" s="9">
        <v>73.942</v>
      </c>
    </row>
    <row r="19" s="1" customFormat="1" ht="30" customHeight="1" spans="1:9">
      <c r="A19" s="5">
        <v>17</v>
      </c>
      <c r="B19" s="5" t="s">
        <v>63</v>
      </c>
      <c r="C19" s="5" t="s">
        <v>64</v>
      </c>
      <c r="D19" s="5" t="str">
        <f t="shared" si="1"/>
        <v>女</v>
      </c>
      <c r="E19" s="5" t="s">
        <v>65</v>
      </c>
      <c r="F19" s="5" t="s">
        <v>13</v>
      </c>
      <c r="G19" s="5" t="s">
        <v>14</v>
      </c>
      <c r="H19" s="5" t="s">
        <v>53</v>
      </c>
      <c r="I19" s="9">
        <v>71.543</v>
      </c>
    </row>
    <row r="20" s="1" customFormat="1" ht="30" customHeight="1" spans="1:9">
      <c r="A20" s="5">
        <v>18</v>
      </c>
      <c r="B20" s="5" t="s">
        <v>66</v>
      </c>
      <c r="C20" s="5" t="s">
        <v>67</v>
      </c>
      <c r="D20" s="5" t="str">
        <f t="shared" si="1"/>
        <v>女</v>
      </c>
      <c r="E20" s="5" t="s">
        <v>68</v>
      </c>
      <c r="F20" s="5" t="s">
        <v>26</v>
      </c>
      <c r="G20" s="5" t="s">
        <v>14</v>
      </c>
      <c r="H20" s="5" t="s">
        <v>53</v>
      </c>
      <c r="I20" s="9">
        <v>71.06</v>
      </c>
    </row>
    <row r="21" s="1" customFormat="1" ht="30" customHeight="1" spans="1:9">
      <c r="A21" s="5">
        <v>19</v>
      </c>
      <c r="B21" s="5" t="s">
        <v>69</v>
      </c>
      <c r="C21" s="5" t="s">
        <v>70</v>
      </c>
      <c r="D21" s="5" t="str">
        <f t="shared" si="1"/>
        <v>女</v>
      </c>
      <c r="E21" s="5" t="s">
        <v>71</v>
      </c>
      <c r="F21" s="5" t="s">
        <v>26</v>
      </c>
      <c r="G21" s="5" t="s">
        <v>14</v>
      </c>
      <c r="H21" s="5" t="s">
        <v>53</v>
      </c>
      <c r="I21" s="9">
        <v>70.825</v>
      </c>
    </row>
    <row r="22" s="1" customFormat="1" ht="30" customHeight="1" spans="1:9">
      <c r="A22" s="5">
        <v>20</v>
      </c>
      <c r="B22" s="5" t="str">
        <f>"王琪莹"</f>
        <v>王琪莹</v>
      </c>
      <c r="C22" s="5" t="s">
        <v>72</v>
      </c>
      <c r="D22" s="5" t="str">
        <f t="shared" si="1"/>
        <v>女</v>
      </c>
      <c r="E22" s="5" t="s">
        <v>73</v>
      </c>
      <c r="F22" s="5" t="s">
        <v>26</v>
      </c>
      <c r="G22" s="5" t="s">
        <v>14</v>
      </c>
      <c r="H22" s="5" t="s">
        <v>53</v>
      </c>
      <c r="I22" s="9">
        <v>70</v>
      </c>
    </row>
    <row r="23" s="1" customFormat="1" ht="30" customHeight="1" spans="1:9">
      <c r="A23" s="5">
        <v>21</v>
      </c>
      <c r="B23" s="5" t="str">
        <f>"王秀女"</f>
        <v>王秀女</v>
      </c>
      <c r="C23" s="5" t="s">
        <v>74</v>
      </c>
      <c r="D23" s="5" t="str">
        <f t="shared" si="1"/>
        <v>女</v>
      </c>
      <c r="E23" s="5" t="s">
        <v>75</v>
      </c>
      <c r="F23" s="5" t="s">
        <v>13</v>
      </c>
      <c r="G23" s="5" t="s">
        <v>14</v>
      </c>
      <c r="H23" s="5" t="s">
        <v>53</v>
      </c>
      <c r="I23" s="9">
        <v>68.902</v>
      </c>
    </row>
    <row r="24" s="1" customFormat="1" ht="30" customHeight="1" spans="1:9">
      <c r="A24" s="5">
        <v>22</v>
      </c>
      <c r="B24" s="5" t="str">
        <f>"王金鸥"</f>
        <v>王金鸥</v>
      </c>
      <c r="C24" s="5" t="s">
        <v>76</v>
      </c>
      <c r="D24" s="5" t="str">
        <f t="shared" si="1"/>
        <v>女</v>
      </c>
      <c r="E24" s="5" t="s">
        <v>77</v>
      </c>
      <c r="F24" s="5" t="s">
        <v>13</v>
      </c>
      <c r="G24" s="5" t="s">
        <v>14</v>
      </c>
      <c r="H24" s="5" t="s">
        <v>53</v>
      </c>
      <c r="I24" s="9">
        <v>67.767</v>
      </c>
    </row>
    <row r="25" s="1" customFormat="1" ht="30" customHeight="1" spans="1:9">
      <c r="A25" s="5">
        <v>23</v>
      </c>
      <c r="B25" s="5" t="s">
        <v>78</v>
      </c>
      <c r="C25" s="5" t="s">
        <v>79</v>
      </c>
      <c r="D25" s="5" t="str">
        <f t="shared" ref="D25:D34" si="2">"女"</f>
        <v>女</v>
      </c>
      <c r="E25" s="5" t="s">
        <v>80</v>
      </c>
      <c r="F25" s="5" t="s">
        <v>81</v>
      </c>
      <c r="G25" s="5" t="s">
        <v>14</v>
      </c>
      <c r="H25" s="5" t="s">
        <v>82</v>
      </c>
      <c r="I25" s="9">
        <v>68.618</v>
      </c>
    </row>
    <row r="26" s="1" customFormat="1" ht="30" customHeight="1" spans="1:9">
      <c r="A26" s="5">
        <v>24</v>
      </c>
      <c r="B26" s="5" t="s">
        <v>83</v>
      </c>
      <c r="C26" s="5" t="s">
        <v>84</v>
      </c>
      <c r="D26" s="5" t="str">
        <f t="shared" si="2"/>
        <v>女</v>
      </c>
      <c r="E26" s="5" t="s">
        <v>85</v>
      </c>
      <c r="F26" s="5" t="s">
        <v>86</v>
      </c>
      <c r="G26" s="5" t="s">
        <v>14</v>
      </c>
      <c r="H26" s="5" t="s">
        <v>87</v>
      </c>
      <c r="I26" s="9">
        <v>73.757</v>
      </c>
    </row>
    <row r="27" s="1" customFormat="1" ht="30" customHeight="1" spans="1:9">
      <c r="A27" s="5">
        <v>25</v>
      </c>
      <c r="B27" s="5" t="str">
        <f>"黄雯雯"</f>
        <v>黄雯雯</v>
      </c>
      <c r="C27" s="5" t="s">
        <v>88</v>
      </c>
      <c r="D27" s="5" t="str">
        <f t="shared" si="2"/>
        <v>女</v>
      </c>
      <c r="E27" s="5" t="s">
        <v>89</v>
      </c>
      <c r="F27" s="7" t="s">
        <v>90</v>
      </c>
      <c r="G27" s="5" t="s">
        <v>14</v>
      </c>
      <c r="H27" s="5" t="s">
        <v>91</v>
      </c>
      <c r="I27" s="9">
        <v>73.282</v>
      </c>
    </row>
    <row r="28" s="1" customFormat="1" ht="30" customHeight="1" spans="1:9">
      <c r="A28" s="5">
        <v>26</v>
      </c>
      <c r="B28" s="5" t="str">
        <f>"林靓娱"</f>
        <v>林靓娱</v>
      </c>
      <c r="C28" s="5">
        <v>10101004007</v>
      </c>
      <c r="D28" s="5" t="str">
        <f t="shared" si="2"/>
        <v>女</v>
      </c>
      <c r="E28" s="5" t="s">
        <v>92</v>
      </c>
      <c r="F28" s="5" t="s">
        <v>93</v>
      </c>
      <c r="G28" s="5" t="s">
        <v>14</v>
      </c>
      <c r="H28" s="5" t="s">
        <v>94</v>
      </c>
      <c r="I28" s="9">
        <v>62.825</v>
      </c>
    </row>
    <row r="29" s="1" customFormat="1" ht="30" customHeight="1" spans="1:9">
      <c r="A29" s="5">
        <v>27</v>
      </c>
      <c r="B29" s="5" t="str">
        <f>"邢维姣"</f>
        <v>邢维姣</v>
      </c>
      <c r="C29" s="5" t="s">
        <v>95</v>
      </c>
      <c r="D29" s="5" t="str">
        <f t="shared" si="2"/>
        <v>女</v>
      </c>
      <c r="E29" s="5" t="s">
        <v>96</v>
      </c>
      <c r="F29" s="5" t="s">
        <v>81</v>
      </c>
      <c r="G29" s="5" t="s">
        <v>14</v>
      </c>
      <c r="H29" s="5" t="s">
        <v>97</v>
      </c>
      <c r="I29" s="9">
        <v>60.207</v>
      </c>
    </row>
    <row r="30" s="1" customFormat="1" ht="30" customHeight="1" spans="1:9">
      <c r="A30" s="5">
        <v>28</v>
      </c>
      <c r="B30" s="5" t="s">
        <v>98</v>
      </c>
      <c r="C30" s="5" t="s">
        <v>99</v>
      </c>
      <c r="D30" s="5" t="str">
        <f t="shared" si="2"/>
        <v>女</v>
      </c>
      <c r="E30" s="5" t="s">
        <v>100</v>
      </c>
      <c r="F30" s="5" t="s">
        <v>81</v>
      </c>
      <c r="G30" s="5" t="s">
        <v>14</v>
      </c>
      <c r="H30" s="5" t="s">
        <v>101</v>
      </c>
      <c r="I30" s="9">
        <v>67.1</v>
      </c>
    </row>
    <row r="31" s="1" customFormat="1" ht="30" customHeight="1" spans="1:9">
      <c r="A31" s="5">
        <v>29</v>
      </c>
      <c r="B31" s="5" t="str">
        <f>"翁海燕"</f>
        <v>翁海燕</v>
      </c>
      <c r="C31" s="5" t="s">
        <v>102</v>
      </c>
      <c r="D31" s="5" t="str">
        <f t="shared" si="2"/>
        <v>女</v>
      </c>
      <c r="E31" s="5" t="s">
        <v>103</v>
      </c>
      <c r="F31" s="5" t="s">
        <v>104</v>
      </c>
      <c r="G31" s="5" t="s">
        <v>14</v>
      </c>
      <c r="H31" s="5" t="s">
        <v>105</v>
      </c>
      <c r="I31" s="9">
        <v>73.587</v>
      </c>
    </row>
    <row r="32" s="1" customFormat="1" ht="30" customHeight="1" spans="1:9">
      <c r="A32" s="5">
        <v>30</v>
      </c>
      <c r="B32" s="5" t="s">
        <v>106</v>
      </c>
      <c r="C32" s="5" t="s">
        <v>107</v>
      </c>
      <c r="D32" s="5" t="str">
        <f t="shared" si="2"/>
        <v>女</v>
      </c>
      <c r="E32" s="5" t="s">
        <v>108</v>
      </c>
      <c r="F32" s="5" t="s">
        <v>104</v>
      </c>
      <c r="G32" s="5" t="s">
        <v>14</v>
      </c>
      <c r="H32" s="5" t="s">
        <v>109</v>
      </c>
      <c r="I32" s="9">
        <v>69.732</v>
      </c>
    </row>
    <row r="33" s="1" customFormat="1" ht="30" customHeight="1" spans="1:9">
      <c r="A33" s="5">
        <v>31</v>
      </c>
      <c r="B33" s="5" t="s">
        <v>110</v>
      </c>
      <c r="C33" s="5" t="s">
        <v>111</v>
      </c>
      <c r="D33" s="5" t="str">
        <f t="shared" si="2"/>
        <v>女</v>
      </c>
      <c r="E33" s="5" t="s">
        <v>112</v>
      </c>
      <c r="F33" s="5" t="s">
        <v>104</v>
      </c>
      <c r="G33" s="5" t="s">
        <v>14</v>
      </c>
      <c r="H33" s="5" t="s">
        <v>113</v>
      </c>
      <c r="I33" s="9">
        <v>70.725</v>
      </c>
    </row>
    <row r="34" s="1" customFormat="1" ht="30" customHeight="1" spans="1:9">
      <c r="A34" s="5">
        <v>32</v>
      </c>
      <c r="B34" s="5" t="s">
        <v>114</v>
      </c>
      <c r="C34" s="5" t="s">
        <v>115</v>
      </c>
      <c r="D34" s="5" t="str">
        <f t="shared" si="2"/>
        <v>女</v>
      </c>
      <c r="E34" s="5" t="s">
        <v>116</v>
      </c>
      <c r="F34" s="5" t="s">
        <v>104</v>
      </c>
      <c r="G34" s="5" t="s">
        <v>14</v>
      </c>
      <c r="H34" s="5" t="s">
        <v>117</v>
      </c>
      <c r="I34" s="9">
        <v>72.143</v>
      </c>
    </row>
    <row r="35" s="1" customFormat="1" ht="30" customHeight="1" spans="1:9">
      <c r="A35" s="5">
        <v>33</v>
      </c>
      <c r="B35" s="5" t="s">
        <v>118</v>
      </c>
      <c r="C35" s="5" t="s">
        <v>119</v>
      </c>
      <c r="D35" s="5" t="str">
        <f t="shared" ref="D35:D39" si="3">"男"</f>
        <v>男</v>
      </c>
      <c r="E35" s="5" t="s">
        <v>120</v>
      </c>
      <c r="F35" s="5" t="str">
        <f>"音乐表演"</f>
        <v>音乐表演</v>
      </c>
      <c r="G35" s="5" t="s">
        <v>14</v>
      </c>
      <c r="H35" s="5" t="s">
        <v>121</v>
      </c>
      <c r="I35" s="9">
        <v>65.643</v>
      </c>
    </row>
    <row r="36" s="1" customFormat="1" ht="30" customHeight="1" spans="1:9">
      <c r="A36" s="5">
        <v>34</v>
      </c>
      <c r="B36" s="5" t="s">
        <v>122</v>
      </c>
      <c r="C36" s="5" t="s">
        <v>123</v>
      </c>
      <c r="D36" s="5" t="str">
        <f t="shared" si="3"/>
        <v>男</v>
      </c>
      <c r="E36" s="5" t="s">
        <v>124</v>
      </c>
      <c r="F36" s="6" t="str">
        <f>"计算机科学与技术"</f>
        <v>计算机科学与技术</v>
      </c>
      <c r="G36" s="5" t="s">
        <v>14</v>
      </c>
      <c r="H36" s="5" t="s">
        <v>125</v>
      </c>
      <c r="I36" s="9">
        <v>73.497</v>
      </c>
    </row>
    <row r="37" s="1" customFormat="1" ht="30" customHeight="1" spans="1:9">
      <c r="A37" s="5">
        <v>35</v>
      </c>
      <c r="B37" s="5" t="str">
        <f>"陈业豪"</f>
        <v>陈业豪</v>
      </c>
      <c r="C37" s="5" t="s">
        <v>126</v>
      </c>
      <c r="D37" s="5" t="str">
        <f t="shared" si="3"/>
        <v>男</v>
      </c>
      <c r="E37" s="5" t="s">
        <v>127</v>
      </c>
      <c r="F37" s="5" t="s">
        <v>128</v>
      </c>
      <c r="G37" s="5" t="s">
        <v>14</v>
      </c>
      <c r="H37" s="5" t="s">
        <v>129</v>
      </c>
      <c r="I37" s="9">
        <v>76.103</v>
      </c>
    </row>
    <row r="38" s="1" customFormat="1" ht="30" customHeight="1" spans="1:9">
      <c r="A38" s="5">
        <v>36</v>
      </c>
      <c r="B38" s="5" t="s">
        <v>130</v>
      </c>
      <c r="C38" s="5" t="s">
        <v>131</v>
      </c>
      <c r="D38" s="5" t="str">
        <f t="shared" si="3"/>
        <v>男</v>
      </c>
      <c r="E38" s="5" t="s">
        <v>132</v>
      </c>
      <c r="F38" s="5" t="s">
        <v>133</v>
      </c>
      <c r="G38" s="5" t="s">
        <v>14</v>
      </c>
      <c r="H38" s="5" t="s">
        <v>134</v>
      </c>
      <c r="I38" s="9">
        <v>67.498</v>
      </c>
    </row>
    <row r="39" s="1" customFormat="1" ht="30" customHeight="1" spans="1:9">
      <c r="A39" s="5">
        <v>37</v>
      </c>
      <c r="B39" s="5" t="s">
        <v>135</v>
      </c>
      <c r="C39" s="5" t="s">
        <v>136</v>
      </c>
      <c r="D39" s="5" t="str">
        <f t="shared" si="3"/>
        <v>男</v>
      </c>
      <c r="E39" s="5" t="s">
        <v>137</v>
      </c>
      <c r="F39" s="8" t="str">
        <f>"社会体育指导与管理"</f>
        <v>社会体育指导与管理</v>
      </c>
      <c r="G39" s="5" t="s">
        <v>14</v>
      </c>
      <c r="H39" s="5" t="s">
        <v>138</v>
      </c>
      <c r="I39" s="9">
        <v>67.852</v>
      </c>
    </row>
    <row r="40" s="1" customFormat="1" ht="30" customHeight="1" spans="1:9">
      <c r="A40" s="5">
        <v>38</v>
      </c>
      <c r="B40" s="5" t="s">
        <v>139</v>
      </c>
      <c r="C40" s="5" t="s">
        <v>140</v>
      </c>
      <c r="D40" s="5" t="str">
        <f t="shared" ref="D40:D46" si="4">"女"</f>
        <v>女</v>
      </c>
      <c r="E40" s="5" t="s">
        <v>141</v>
      </c>
      <c r="F40" s="8" t="str">
        <f t="shared" ref="F40:F44" si="5">"数学与应用数学"</f>
        <v>数学与应用数学</v>
      </c>
      <c r="G40" s="5" t="s">
        <v>14</v>
      </c>
      <c r="H40" s="5" t="s">
        <v>142</v>
      </c>
      <c r="I40" s="9">
        <v>62.005</v>
      </c>
    </row>
    <row r="41" s="1" customFormat="1" ht="30" customHeight="1" spans="1:9">
      <c r="A41" s="5">
        <v>39</v>
      </c>
      <c r="B41" s="5" t="s">
        <v>143</v>
      </c>
      <c r="C41" s="5" t="s">
        <v>144</v>
      </c>
      <c r="D41" s="5" t="str">
        <f t="shared" si="4"/>
        <v>女</v>
      </c>
      <c r="E41" s="5" t="s">
        <v>145</v>
      </c>
      <c r="F41" s="5" t="s">
        <v>146</v>
      </c>
      <c r="G41" s="5" t="s">
        <v>14</v>
      </c>
      <c r="H41" s="5" t="s">
        <v>147</v>
      </c>
      <c r="I41" s="9">
        <v>69.575</v>
      </c>
    </row>
    <row r="42" s="1" customFormat="1" ht="30" customHeight="1" spans="1:9">
      <c r="A42" s="5">
        <v>40</v>
      </c>
      <c r="B42" s="5" t="s">
        <v>148</v>
      </c>
      <c r="C42" s="5" t="s">
        <v>149</v>
      </c>
      <c r="D42" s="5" t="str">
        <f t="shared" si="4"/>
        <v>女</v>
      </c>
      <c r="E42" s="5" t="s">
        <v>150</v>
      </c>
      <c r="F42" s="5" t="s">
        <v>26</v>
      </c>
      <c r="G42" s="5" t="s">
        <v>14</v>
      </c>
      <c r="H42" s="5" t="s">
        <v>151</v>
      </c>
      <c r="I42" s="9">
        <v>67.6</v>
      </c>
    </row>
    <row r="43" s="1" customFormat="1" ht="30" customHeight="1" spans="1:9">
      <c r="A43" s="5">
        <v>41</v>
      </c>
      <c r="B43" s="5" t="s">
        <v>152</v>
      </c>
      <c r="C43" s="5" t="s">
        <v>153</v>
      </c>
      <c r="D43" s="5" t="str">
        <f t="shared" si="4"/>
        <v>女</v>
      </c>
      <c r="E43" s="5" t="s">
        <v>154</v>
      </c>
      <c r="F43" s="5" t="str">
        <f t="shared" si="5"/>
        <v>数学与应用数学</v>
      </c>
      <c r="G43" s="5" t="s">
        <v>14</v>
      </c>
      <c r="H43" s="5" t="s">
        <v>155</v>
      </c>
      <c r="I43" s="9">
        <v>66.343</v>
      </c>
    </row>
    <row r="44" s="1" customFormat="1" ht="30" customHeight="1" spans="1:9">
      <c r="A44" s="5">
        <v>42</v>
      </c>
      <c r="B44" s="5" t="s">
        <v>156</v>
      </c>
      <c r="C44" s="5" t="s">
        <v>157</v>
      </c>
      <c r="D44" s="5" t="str">
        <f t="shared" si="4"/>
        <v>女</v>
      </c>
      <c r="E44" s="5" t="s">
        <v>158</v>
      </c>
      <c r="F44" s="5" t="str">
        <f t="shared" si="5"/>
        <v>数学与应用数学</v>
      </c>
      <c r="G44" s="5" t="s">
        <v>14</v>
      </c>
      <c r="H44" s="5" t="s">
        <v>159</v>
      </c>
      <c r="I44" s="9">
        <v>67.875</v>
      </c>
    </row>
    <row r="45" s="1" customFormat="1" ht="30" customHeight="1" spans="1:9">
      <c r="A45" s="5">
        <v>43</v>
      </c>
      <c r="B45" s="5" t="s">
        <v>160</v>
      </c>
      <c r="C45" s="5" t="s">
        <v>161</v>
      </c>
      <c r="D45" s="5" t="str">
        <f t="shared" si="4"/>
        <v>女</v>
      </c>
      <c r="E45" s="5" t="s">
        <v>162</v>
      </c>
      <c r="F45" s="5" t="str">
        <f>"学科教学（美术）"</f>
        <v>学科教学（美术）</v>
      </c>
      <c r="G45" s="5" t="s">
        <v>163</v>
      </c>
      <c r="H45" s="5" t="s">
        <v>164</v>
      </c>
      <c r="I45" s="9">
        <v>79.793</v>
      </c>
    </row>
    <row r="46" s="1" customFormat="1" ht="30" customHeight="1" spans="1:9">
      <c r="A46" s="5">
        <v>44</v>
      </c>
      <c r="B46" s="5" t="s">
        <v>165</v>
      </c>
      <c r="C46" s="5" t="s">
        <v>166</v>
      </c>
      <c r="D46" s="5" t="str">
        <f t="shared" si="4"/>
        <v>女</v>
      </c>
      <c r="E46" s="5" t="s">
        <v>167</v>
      </c>
      <c r="F46" s="5" t="str">
        <f>"环境设计"</f>
        <v>环境设计</v>
      </c>
      <c r="G46" s="5" t="s">
        <v>14</v>
      </c>
      <c r="H46" s="5" t="s">
        <v>168</v>
      </c>
      <c r="I46" s="9">
        <v>76.025</v>
      </c>
    </row>
    <row r="47" s="1" customFormat="1" ht="30" customHeight="1" spans="1:9">
      <c r="A47" s="5">
        <v>45</v>
      </c>
      <c r="B47" s="5" t="str">
        <f>"李应恩"</f>
        <v>李应恩</v>
      </c>
      <c r="C47" s="5" t="s">
        <v>169</v>
      </c>
      <c r="D47" s="5" t="str">
        <f>"男"</f>
        <v>男</v>
      </c>
      <c r="E47" s="5" t="s">
        <v>170</v>
      </c>
      <c r="F47" s="5" t="str">
        <f>"书法学"</f>
        <v>书法学</v>
      </c>
      <c r="G47" s="5" t="s">
        <v>14</v>
      </c>
      <c r="H47" s="5" t="s">
        <v>171</v>
      </c>
      <c r="I47" s="9">
        <v>75.093</v>
      </c>
    </row>
    <row r="48" s="1" customFormat="1" ht="30" customHeight="1" spans="1:9">
      <c r="A48" s="5">
        <v>46</v>
      </c>
      <c r="B48" s="5" t="s">
        <v>172</v>
      </c>
      <c r="C48" s="7" t="s">
        <v>173</v>
      </c>
      <c r="D48" s="5" t="s">
        <v>174</v>
      </c>
      <c r="E48" s="5" t="s">
        <v>175</v>
      </c>
      <c r="F48" s="5" t="str">
        <f>"历史学（师范）"</f>
        <v>历史学（师范）</v>
      </c>
      <c r="G48" s="5" t="s">
        <v>163</v>
      </c>
      <c r="H48" s="5" t="s">
        <v>176</v>
      </c>
      <c r="I48" s="9">
        <v>71.18</v>
      </c>
    </row>
    <row r="49" s="1" customFormat="1" ht="30" customHeight="1" spans="1:9">
      <c r="A49" s="5">
        <v>47</v>
      </c>
      <c r="B49" s="5" t="s">
        <v>177</v>
      </c>
      <c r="C49" s="5" t="s">
        <v>178</v>
      </c>
      <c r="D49" s="5" t="str">
        <f t="shared" ref="D48:D50" si="6">"男"</f>
        <v>男</v>
      </c>
      <c r="E49" s="5" t="s">
        <v>179</v>
      </c>
      <c r="F49" s="5" t="str">
        <f>"物理学"</f>
        <v>物理学</v>
      </c>
      <c r="G49" s="5" t="s">
        <v>14</v>
      </c>
      <c r="H49" s="5" t="s">
        <v>180</v>
      </c>
      <c r="I49" s="9">
        <v>72.775</v>
      </c>
    </row>
    <row r="50" s="1" customFormat="1" ht="30" customHeight="1" spans="1:9">
      <c r="A50" s="5">
        <v>48</v>
      </c>
      <c r="B50" s="5" t="str">
        <f>"李秋莹"</f>
        <v>李秋莹</v>
      </c>
      <c r="C50" s="5" t="s">
        <v>181</v>
      </c>
      <c r="D50" s="5" t="str">
        <f>"女"</f>
        <v>女</v>
      </c>
      <c r="E50" s="5" t="s">
        <v>182</v>
      </c>
      <c r="F50" s="5" t="str">
        <f>"地理科学"</f>
        <v>地理科学</v>
      </c>
      <c r="G50" s="5" t="s">
        <v>14</v>
      </c>
      <c r="H50" s="5" t="s">
        <v>183</v>
      </c>
      <c r="I50" s="9">
        <v>76.093</v>
      </c>
    </row>
  </sheetData>
  <mergeCells count="1">
    <mergeCell ref="A1:I1"/>
  </mergeCells>
  <pageMargins left="0.432638888888889" right="0.354166666666667" top="0.511805555555556" bottom="0.511805555555556" header="0.298611111111111" footer="0.298611111111111"/>
  <pageSetup paperSize="9"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孙令继</cp:lastModifiedBy>
  <dcterms:created xsi:type="dcterms:W3CDTF">2020-08-21T02:14:00Z</dcterms:created>
  <dcterms:modified xsi:type="dcterms:W3CDTF">2020-10-29T00:39:57Z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